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loha Kolar\Jozka Dan\vzpírání\výsledky\2022\1kolo\"/>
    </mc:Choice>
  </mc:AlternateContent>
  <xr:revisionPtr revIDLastSave="0" documentId="8_{876CA59E-0442-4B44-8202-0595E41BB981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Muži" sheetId="1" r:id="rId1"/>
    <sheet name="Silvestr muži" sheetId="2" r:id="rId2"/>
    <sheet name="List2" sheetId="3" r:id="rId3"/>
    <sheet name="List1" sheetId="4" r:id="rId4"/>
  </sheets>
  <definedNames>
    <definedName name="_xlnm._FilterDatabase" localSheetId="0">Muži!$A$4:$P$47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3" i="4" l="1"/>
  <c r="L33" i="4"/>
  <c r="H33" i="4"/>
  <c r="M33" i="4" s="1"/>
  <c r="N32" i="4"/>
  <c r="L32" i="4"/>
  <c r="H32" i="4"/>
  <c r="M32" i="4" s="1"/>
  <c r="N31" i="4"/>
  <c r="L31" i="4"/>
  <c r="H31" i="4"/>
  <c r="M31" i="4" s="1"/>
  <c r="N30" i="4"/>
  <c r="N34" i="4" s="1"/>
  <c r="L30" i="4"/>
  <c r="H30" i="4"/>
  <c r="M30" i="4" s="1"/>
  <c r="N28" i="4"/>
  <c r="L28" i="4"/>
  <c r="H28" i="4"/>
  <c r="M28" i="4" s="1"/>
  <c r="N27" i="4"/>
  <c r="L27" i="4"/>
  <c r="H27" i="4"/>
  <c r="M27" i="4" s="1"/>
  <c r="N26" i="4"/>
  <c r="L26" i="4"/>
  <c r="H26" i="4"/>
  <c r="M26" i="4" s="1"/>
  <c r="N25" i="4"/>
  <c r="N29" i="4" s="1"/>
  <c r="L25" i="4"/>
  <c r="H25" i="4"/>
  <c r="M25" i="4" s="1"/>
  <c r="N23" i="4"/>
  <c r="L23" i="4"/>
  <c r="H23" i="4"/>
  <c r="M23" i="4" s="1"/>
  <c r="N22" i="4"/>
  <c r="L22" i="4"/>
  <c r="H22" i="4"/>
  <c r="M22" i="4" s="1"/>
  <c r="N21" i="4"/>
  <c r="L21" i="4"/>
  <c r="H21" i="4"/>
  <c r="M21" i="4" s="1"/>
  <c r="N20" i="4"/>
  <c r="N24" i="4" s="1"/>
  <c r="L20" i="4"/>
  <c r="H20" i="4"/>
  <c r="M20" i="4" s="1"/>
  <c r="N18" i="4"/>
  <c r="L18" i="4"/>
  <c r="H18" i="4"/>
  <c r="M18" i="4" s="1"/>
  <c r="N17" i="4"/>
  <c r="L17" i="4"/>
  <c r="H17" i="4"/>
  <c r="M17" i="4" s="1"/>
  <c r="N16" i="4"/>
  <c r="L16" i="4"/>
  <c r="H16" i="4"/>
  <c r="M16" i="4" s="1"/>
  <c r="N15" i="4"/>
  <c r="N19" i="4" s="1"/>
  <c r="L15" i="4"/>
  <c r="H15" i="4"/>
  <c r="M15" i="4" s="1"/>
  <c r="N13" i="4"/>
  <c r="L13" i="4"/>
  <c r="H13" i="4"/>
  <c r="M13" i="4" s="1"/>
  <c r="N12" i="4"/>
  <c r="L12" i="4"/>
  <c r="H12" i="4"/>
  <c r="M12" i="4" s="1"/>
  <c r="N11" i="4"/>
  <c r="L11" i="4"/>
  <c r="H11" i="4"/>
  <c r="M11" i="4" s="1"/>
  <c r="N10" i="4"/>
  <c r="N14" i="4" s="1"/>
  <c r="L10" i="4"/>
  <c r="H10" i="4"/>
  <c r="M10" i="4" s="1"/>
  <c r="N8" i="4"/>
  <c r="L8" i="4"/>
  <c r="H8" i="4"/>
  <c r="M8" i="4" s="1"/>
  <c r="N7" i="4"/>
  <c r="L7" i="4"/>
  <c r="H7" i="4"/>
  <c r="M7" i="4" s="1"/>
  <c r="N6" i="4"/>
  <c r="L6" i="4"/>
  <c r="H6" i="4"/>
  <c r="M6" i="4" s="1"/>
  <c r="N5" i="4"/>
  <c r="N9" i="4" s="1"/>
  <c r="L5" i="4"/>
  <c r="H5" i="4"/>
  <c r="M5" i="4" s="1"/>
  <c r="N48" i="3"/>
  <c r="L48" i="3"/>
  <c r="H48" i="3"/>
  <c r="M48" i="3" s="1"/>
  <c r="N47" i="3"/>
  <c r="L47" i="3"/>
  <c r="H47" i="3"/>
  <c r="M47" i="3" s="1"/>
  <c r="N46" i="3"/>
  <c r="L46" i="3"/>
  <c r="H46" i="3"/>
  <c r="M46" i="3" s="1"/>
  <c r="N45" i="3"/>
  <c r="L45" i="3"/>
  <c r="H45" i="3"/>
  <c r="M45" i="3" s="1"/>
  <c r="N44" i="3"/>
  <c r="L44" i="3"/>
  <c r="H44" i="3"/>
  <c r="M44" i="3" s="1"/>
  <c r="N43" i="3"/>
  <c r="N49" i="3" s="1"/>
  <c r="L43" i="3"/>
  <c r="H43" i="3"/>
  <c r="M43" i="3" s="1"/>
  <c r="N41" i="3"/>
  <c r="L41" i="3"/>
  <c r="H41" i="3"/>
  <c r="M41" i="3" s="1"/>
  <c r="N40" i="3"/>
  <c r="L40" i="3"/>
  <c r="H40" i="3"/>
  <c r="M40" i="3" s="1"/>
  <c r="N39" i="3"/>
  <c r="L39" i="3"/>
  <c r="H39" i="3"/>
  <c r="M39" i="3" s="1"/>
  <c r="N38" i="3"/>
  <c r="L38" i="3"/>
  <c r="H38" i="3"/>
  <c r="M38" i="3" s="1"/>
  <c r="N37" i="3"/>
  <c r="N42" i="3" s="1"/>
  <c r="L37" i="3"/>
  <c r="H37" i="3"/>
  <c r="M37" i="3" s="1"/>
  <c r="N35" i="3"/>
  <c r="L35" i="3"/>
  <c r="H35" i="3"/>
  <c r="M35" i="3" s="1"/>
  <c r="N34" i="3"/>
  <c r="L34" i="3"/>
  <c r="H34" i="3"/>
  <c r="M34" i="3" s="1"/>
  <c r="N33" i="3"/>
  <c r="L33" i="3"/>
  <c r="H33" i="3"/>
  <c r="M33" i="3" s="1"/>
  <c r="N32" i="3"/>
  <c r="L32" i="3"/>
  <c r="H32" i="3"/>
  <c r="M32" i="3" s="1"/>
  <c r="N31" i="3"/>
  <c r="L31" i="3"/>
  <c r="H31" i="3"/>
  <c r="M31" i="3" s="1"/>
  <c r="N30" i="3"/>
  <c r="L30" i="3"/>
  <c r="H30" i="3"/>
  <c r="M30" i="3" s="1"/>
  <c r="N29" i="3"/>
  <c r="L29" i="3"/>
  <c r="H29" i="3"/>
  <c r="M29" i="3" s="1"/>
  <c r="N28" i="3"/>
  <c r="L28" i="3"/>
  <c r="H28" i="3"/>
  <c r="M28" i="3" s="1"/>
  <c r="N27" i="3"/>
  <c r="N36" i="3" s="1"/>
  <c r="L27" i="3"/>
  <c r="H27" i="3"/>
  <c r="M27" i="3" s="1"/>
  <c r="N25" i="3"/>
  <c r="L25" i="3"/>
  <c r="H25" i="3"/>
  <c r="M25" i="3" s="1"/>
  <c r="N24" i="3"/>
  <c r="L24" i="3"/>
  <c r="H24" i="3"/>
  <c r="M24" i="3" s="1"/>
  <c r="N23" i="3"/>
  <c r="L23" i="3"/>
  <c r="H23" i="3"/>
  <c r="M23" i="3" s="1"/>
  <c r="N22" i="3"/>
  <c r="L22" i="3"/>
  <c r="H22" i="3"/>
  <c r="M22" i="3" s="1"/>
  <c r="N21" i="3"/>
  <c r="L21" i="3"/>
  <c r="H21" i="3"/>
  <c r="M21" i="3" s="1"/>
  <c r="N20" i="3"/>
  <c r="N26" i="3" s="1"/>
  <c r="L20" i="3"/>
  <c r="H20" i="3"/>
  <c r="M20" i="3" s="1"/>
  <c r="N18" i="3"/>
  <c r="L18" i="3"/>
  <c r="H18" i="3"/>
  <c r="M18" i="3" s="1"/>
  <c r="N17" i="3"/>
  <c r="L17" i="3"/>
  <c r="H17" i="3"/>
  <c r="M17" i="3" s="1"/>
  <c r="N16" i="3"/>
  <c r="L16" i="3"/>
  <c r="H16" i="3"/>
  <c r="M16" i="3" s="1"/>
  <c r="N15" i="3"/>
  <c r="L15" i="3"/>
  <c r="H15" i="3"/>
  <c r="M15" i="3" s="1"/>
  <c r="N14" i="3"/>
  <c r="L14" i="3"/>
  <c r="H14" i="3"/>
  <c r="M14" i="3" s="1"/>
  <c r="N13" i="3"/>
  <c r="N19" i="3" s="1"/>
  <c r="L13" i="3"/>
  <c r="H13" i="3"/>
  <c r="M13" i="3" s="1"/>
  <c r="N11" i="3"/>
  <c r="L11" i="3"/>
  <c r="H11" i="3"/>
  <c r="M11" i="3" s="1"/>
  <c r="N10" i="3"/>
  <c r="L10" i="3"/>
  <c r="H10" i="3"/>
  <c r="M10" i="3" s="1"/>
  <c r="N9" i="3"/>
  <c r="L9" i="3"/>
  <c r="H9" i="3"/>
  <c r="M9" i="3" s="1"/>
  <c r="N8" i="3"/>
  <c r="L8" i="3"/>
  <c r="H8" i="3"/>
  <c r="M8" i="3" s="1"/>
  <c r="N7" i="3"/>
  <c r="L7" i="3"/>
  <c r="H7" i="3"/>
  <c r="M7" i="3" s="1"/>
  <c r="N6" i="3"/>
  <c r="N12" i="3" s="1"/>
  <c r="L6" i="3"/>
  <c r="H6" i="3"/>
  <c r="M6" i="3" s="1"/>
  <c r="N49" i="2"/>
  <c r="L49" i="2"/>
  <c r="H49" i="2"/>
  <c r="M49" i="2" s="1"/>
  <c r="N48" i="2"/>
  <c r="L48" i="2"/>
  <c r="H48" i="2"/>
  <c r="M48" i="2" s="1"/>
  <c r="N47" i="2"/>
  <c r="L47" i="2"/>
  <c r="H47" i="2"/>
  <c r="M47" i="2" s="1"/>
  <c r="N46" i="2"/>
  <c r="L46" i="2"/>
  <c r="H46" i="2"/>
  <c r="M46" i="2" s="1"/>
  <c r="N45" i="2"/>
  <c r="L45" i="2"/>
  <c r="H45" i="2"/>
  <c r="M45" i="2" s="1"/>
  <c r="N44" i="2"/>
  <c r="N50" i="2" s="1"/>
  <c r="L44" i="2"/>
  <c r="H44" i="2"/>
  <c r="M44" i="2" s="1"/>
  <c r="N42" i="2"/>
  <c r="L42" i="2"/>
  <c r="H42" i="2"/>
  <c r="M42" i="2" s="1"/>
  <c r="N41" i="2"/>
  <c r="L41" i="2"/>
  <c r="H41" i="2"/>
  <c r="M41" i="2" s="1"/>
  <c r="N40" i="2"/>
  <c r="L40" i="2"/>
  <c r="H40" i="2"/>
  <c r="M40" i="2" s="1"/>
  <c r="N39" i="2"/>
  <c r="L39" i="2"/>
  <c r="H39" i="2"/>
  <c r="M39" i="2" s="1"/>
  <c r="N38" i="2"/>
  <c r="L38" i="2"/>
  <c r="H38" i="2"/>
  <c r="M38" i="2" s="1"/>
  <c r="L37" i="2"/>
  <c r="H37" i="2"/>
  <c r="M37" i="2" s="1"/>
  <c r="N37" i="2" s="1"/>
  <c r="N43" i="2" s="1"/>
  <c r="L35" i="2"/>
  <c r="H35" i="2"/>
  <c r="M35" i="2" s="1"/>
  <c r="N35" i="2" s="1"/>
  <c r="L34" i="2"/>
  <c r="H34" i="2"/>
  <c r="M34" i="2" s="1"/>
  <c r="N34" i="2" s="1"/>
  <c r="L33" i="2"/>
  <c r="H33" i="2"/>
  <c r="M33" i="2" s="1"/>
  <c r="N33" i="2" s="1"/>
  <c r="L32" i="2"/>
  <c r="H32" i="2"/>
  <c r="M32" i="2" s="1"/>
  <c r="N32" i="2" s="1"/>
  <c r="L31" i="2"/>
  <c r="H31" i="2"/>
  <c r="M31" i="2" s="1"/>
  <c r="N31" i="2" s="1"/>
  <c r="L30" i="2"/>
  <c r="H30" i="2"/>
  <c r="M30" i="2" s="1"/>
  <c r="N30" i="2" s="1"/>
  <c r="L29" i="2"/>
  <c r="H29" i="2"/>
  <c r="M29" i="2" s="1"/>
  <c r="N29" i="2" s="1"/>
  <c r="L28" i="2"/>
  <c r="H28" i="2"/>
  <c r="M28" i="2" s="1"/>
  <c r="N28" i="2" s="1"/>
  <c r="L27" i="2"/>
  <c r="H27" i="2"/>
  <c r="M27" i="2" s="1"/>
  <c r="N27" i="2" s="1"/>
  <c r="N36" i="2" s="1"/>
  <c r="N26" i="2"/>
  <c r="N25" i="2"/>
  <c r="L25" i="2"/>
  <c r="H25" i="2"/>
  <c r="M25" i="2" s="1"/>
  <c r="N24" i="2"/>
  <c r="L24" i="2"/>
  <c r="H24" i="2"/>
  <c r="M24" i="2" s="1"/>
  <c r="N23" i="2"/>
  <c r="L23" i="2"/>
  <c r="H23" i="2"/>
  <c r="M23" i="2" s="1"/>
  <c r="N22" i="2"/>
  <c r="L22" i="2"/>
  <c r="H22" i="2"/>
  <c r="M22" i="2" s="1"/>
  <c r="N21" i="2"/>
  <c r="L21" i="2"/>
  <c r="H21" i="2"/>
  <c r="M21" i="2" s="1"/>
  <c r="N20" i="2"/>
  <c r="L20" i="2"/>
  <c r="H20" i="2"/>
  <c r="M20" i="2" s="1"/>
  <c r="L18" i="2"/>
  <c r="H18" i="2"/>
  <c r="M18" i="2" s="1"/>
  <c r="N18" i="2" s="1"/>
  <c r="L17" i="2"/>
  <c r="H17" i="2"/>
  <c r="M17" i="2" s="1"/>
  <c r="N17" i="2" s="1"/>
  <c r="L16" i="2"/>
  <c r="H16" i="2"/>
  <c r="M16" i="2" s="1"/>
  <c r="N16" i="2" s="1"/>
  <c r="N15" i="2"/>
  <c r="L15" i="2"/>
  <c r="H15" i="2"/>
  <c r="M15" i="2" s="1"/>
  <c r="N14" i="2"/>
  <c r="L14" i="2"/>
  <c r="H14" i="2"/>
  <c r="M14" i="2" s="1"/>
  <c r="N13" i="2"/>
  <c r="N19" i="2" s="1"/>
  <c r="L13" i="2"/>
  <c r="H13" i="2"/>
  <c r="M13" i="2" s="1"/>
  <c r="N11" i="2"/>
  <c r="L11" i="2"/>
  <c r="H11" i="2"/>
  <c r="M11" i="2" s="1"/>
  <c r="N10" i="2"/>
  <c r="L10" i="2"/>
  <c r="H10" i="2"/>
  <c r="M10" i="2" s="1"/>
  <c r="L9" i="2"/>
  <c r="H9" i="2"/>
  <c r="M9" i="2" s="1"/>
  <c r="N9" i="2" s="1"/>
  <c r="L8" i="2"/>
  <c r="H8" i="2"/>
  <c r="M8" i="2" s="1"/>
  <c r="N8" i="2" s="1"/>
  <c r="L7" i="2"/>
  <c r="H7" i="2"/>
  <c r="M7" i="2" s="1"/>
  <c r="N7" i="2" s="1"/>
  <c r="L6" i="2"/>
  <c r="H6" i="2"/>
  <c r="M6" i="2" s="1"/>
  <c r="N6" i="2" s="1"/>
  <c r="N12" i="2" s="1"/>
  <c r="M74" i="1"/>
  <c r="M73" i="1"/>
  <c r="M72" i="1"/>
  <c r="M71" i="1"/>
  <c r="M70" i="1"/>
  <c r="M69" i="1"/>
  <c r="M68" i="1"/>
  <c r="M67" i="1"/>
  <c r="L60" i="1"/>
  <c r="H60" i="1"/>
  <c r="M60" i="1" s="1"/>
  <c r="N60" i="1" s="1"/>
  <c r="L59" i="1"/>
  <c r="H59" i="1"/>
  <c r="M59" i="1" s="1"/>
  <c r="N59" i="1" s="1"/>
  <c r="L58" i="1"/>
  <c r="H58" i="1"/>
  <c r="M58" i="1" s="1"/>
  <c r="N58" i="1" s="1"/>
  <c r="L57" i="1"/>
  <c r="H57" i="1"/>
  <c r="M57" i="1" s="1"/>
  <c r="N57" i="1" s="1"/>
  <c r="L56" i="1"/>
  <c r="H56" i="1"/>
  <c r="M56" i="1" s="1"/>
  <c r="N56" i="1" s="1"/>
  <c r="L55" i="1"/>
  <c r="H55" i="1"/>
  <c r="M55" i="1" s="1"/>
  <c r="N55" i="1" s="1"/>
  <c r="N61" i="1" s="1"/>
  <c r="G74" i="1" s="1"/>
  <c r="N74" i="1" s="1"/>
  <c r="N53" i="1"/>
  <c r="L53" i="1"/>
  <c r="H53" i="1"/>
  <c r="M53" i="1" s="1"/>
  <c r="L52" i="1"/>
  <c r="H52" i="1"/>
  <c r="M52" i="1" s="1"/>
  <c r="N52" i="1" s="1"/>
  <c r="L51" i="1"/>
  <c r="H51" i="1"/>
  <c r="M51" i="1" s="1"/>
  <c r="N51" i="1" s="1"/>
  <c r="L50" i="1"/>
  <c r="H50" i="1"/>
  <c r="M50" i="1" s="1"/>
  <c r="N50" i="1" s="1"/>
  <c r="L49" i="1"/>
  <c r="H49" i="1"/>
  <c r="M49" i="1" s="1"/>
  <c r="N49" i="1" s="1"/>
  <c r="L48" i="1"/>
  <c r="H48" i="1"/>
  <c r="M48" i="1" s="1"/>
  <c r="N48" i="1" s="1"/>
  <c r="N54" i="1" s="1"/>
  <c r="G73" i="1" s="1"/>
  <c r="N73" i="1" s="1"/>
  <c r="L46" i="1"/>
  <c r="H46" i="1"/>
  <c r="M46" i="1" s="1"/>
  <c r="N46" i="1" s="1"/>
  <c r="L45" i="1"/>
  <c r="H45" i="1"/>
  <c r="M45" i="1" s="1"/>
  <c r="N45" i="1" s="1"/>
  <c r="L44" i="1"/>
  <c r="H44" i="1"/>
  <c r="M44" i="1" s="1"/>
  <c r="N44" i="1" s="1"/>
  <c r="L43" i="1"/>
  <c r="H43" i="1"/>
  <c r="M43" i="1" s="1"/>
  <c r="N43" i="1" s="1"/>
  <c r="L42" i="1"/>
  <c r="H42" i="1"/>
  <c r="M42" i="1" s="1"/>
  <c r="N42" i="1" s="1"/>
  <c r="L41" i="1"/>
  <c r="H41" i="1"/>
  <c r="M41" i="1" s="1"/>
  <c r="N41" i="1" s="1"/>
  <c r="N47" i="1" s="1"/>
  <c r="G70" i="1" s="1"/>
  <c r="N70" i="1" s="1"/>
  <c r="L39" i="1"/>
  <c r="H39" i="1"/>
  <c r="M39" i="1" s="1"/>
  <c r="N39" i="1" s="1"/>
  <c r="L38" i="1"/>
  <c r="H38" i="1"/>
  <c r="M38" i="1" s="1"/>
  <c r="N38" i="1" s="1"/>
  <c r="L37" i="1"/>
  <c r="H37" i="1"/>
  <c r="M37" i="1" s="1"/>
  <c r="N37" i="1" s="1"/>
  <c r="L36" i="1"/>
  <c r="H36" i="1"/>
  <c r="M36" i="1" s="1"/>
  <c r="N36" i="1" s="1"/>
  <c r="L35" i="1"/>
  <c r="H35" i="1"/>
  <c r="M35" i="1" s="1"/>
  <c r="N35" i="1" s="1"/>
  <c r="L34" i="1"/>
  <c r="H34" i="1"/>
  <c r="M34" i="1" s="1"/>
  <c r="N34" i="1" s="1"/>
  <c r="N40" i="1" s="1"/>
  <c r="G69" i="1" s="1"/>
  <c r="N69" i="1" s="1"/>
  <c r="L32" i="1"/>
  <c r="H32" i="1"/>
  <c r="M32" i="1" s="1"/>
  <c r="N32" i="1" s="1"/>
  <c r="L31" i="1"/>
  <c r="H31" i="1"/>
  <c r="M31" i="1" s="1"/>
  <c r="N31" i="1" s="1"/>
  <c r="L30" i="1"/>
  <c r="H30" i="1"/>
  <c r="M30" i="1" s="1"/>
  <c r="N30" i="1" s="1"/>
  <c r="L29" i="1"/>
  <c r="H29" i="1"/>
  <c r="M29" i="1" s="1"/>
  <c r="N29" i="1" s="1"/>
  <c r="L28" i="1"/>
  <c r="H28" i="1"/>
  <c r="M28" i="1" s="1"/>
  <c r="N28" i="1" s="1"/>
  <c r="L27" i="1"/>
  <c r="H27" i="1"/>
  <c r="M27" i="1" s="1"/>
  <c r="N27" i="1" s="1"/>
  <c r="N33" i="1" s="1"/>
  <c r="G68" i="1" s="1"/>
  <c r="N68" i="1" s="1"/>
  <c r="N25" i="1"/>
  <c r="L25" i="1"/>
  <c r="H25" i="1"/>
  <c r="M25" i="1" s="1"/>
  <c r="L24" i="1"/>
  <c r="H24" i="1"/>
  <c r="M24" i="1" s="1"/>
  <c r="N24" i="1" s="1"/>
  <c r="L23" i="1"/>
  <c r="H23" i="1"/>
  <c r="M23" i="1" s="1"/>
  <c r="N23" i="1" s="1"/>
  <c r="L22" i="1"/>
  <c r="H22" i="1"/>
  <c r="M22" i="1" s="1"/>
  <c r="N22" i="1" s="1"/>
  <c r="L21" i="1"/>
  <c r="H21" i="1"/>
  <c r="M21" i="1" s="1"/>
  <c r="N21" i="1" s="1"/>
  <c r="L20" i="1"/>
  <c r="H20" i="1"/>
  <c r="M20" i="1" s="1"/>
  <c r="N20" i="1" s="1"/>
  <c r="N26" i="1" s="1"/>
  <c r="G72" i="1" s="1"/>
  <c r="N72" i="1" s="1"/>
  <c r="L18" i="1"/>
  <c r="H18" i="1"/>
  <c r="M18" i="1" s="1"/>
  <c r="N18" i="1" s="1"/>
  <c r="L17" i="1"/>
  <c r="H17" i="1"/>
  <c r="M17" i="1" s="1"/>
  <c r="N17" i="1" s="1"/>
  <c r="L16" i="1"/>
  <c r="H16" i="1"/>
  <c r="M16" i="1" s="1"/>
  <c r="N16" i="1" s="1"/>
  <c r="L15" i="1"/>
  <c r="H15" i="1"/>
  <c r="M15" i="1" s="1"/>
  <c r="N15" i="1" s="1"/>
  <c r="L14" i="1"/>
  <c r="H14" i="1"/>
  <c r="M14" i="1" s="1"/>
  <c r="N14" i="1" s="1"/>
  <c r="L13" i="1"/>
  <c r="H13" i="1"/>
  <c r="M13" i="1" s="1"/>
  <c r="N13" i="1" s="1"/>
  <c r="N19" i="1" s="1"/>
  <c r="G71" i="1" s="1"/>
  <c r="N71" i="1" s="1"/>
  <c r="N11" i="1"/>
  <c r="L11" i="1"/>
  <c r="H11" i="1"/>
  <c r="M11" i="1" s="1"/>
  <c r="L10" i="1"/>
  <c r="H10" i="1"/>
  <c r="M10" i="1" s="1"/>
  <c r="N10" i="1" s="1"/>
  <c r="L9" i="1"/>
  <c r="H9" i="1"/>
  <c r="M9" i="1" s="1"/>
  <c r="N9" i="1" s="1"/>
  <c r="L8" i="1"/>
  <c r="H8" i="1"/>
  <c r="M8" i="1" s="1"/>
  <c r="N8" i="1" s="1"/>
  <c r="L7" i="1"/>
  <c r="H7" i="1"/>
  <c r="M7" i="1" s="1"/>
  <c r="N7" i="1" s="1"/>
  <c r="L6" i="1"/>
  <c r="H6" i="1"/>
  <c r="M6" i="1" s="1"/>
  <c r="N6" i="1" s="1"/>
  <c r="N12" i="1" s="1"/>
  <c r="G67" i="1" s="1"/>
  <c r="N67" i="1" s="1"/>
</calcChain>
</file>

<file path=xl/sharedStrings.xml><?xml version="1.0" encoding="utf-8"?>
<sst xmlns="http://schemas.openxmlformats.org/spreadsheetml/2006/main" count="219" uniqueCount="111">
  <si>
    <t>1. kolo   2. Ligy mužů</t>
  </si>
  <si>
    <t>Termín: 19.3.2021</t>
  </si>
  <si>
    <t>Místo konání: Nový Hrozenkov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</si>
  <si>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</si>
  <si>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</si>
  <si>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</si>
  <si>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</si>
  <si>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</si>
  <si>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</si>
  <si>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</si>
  <si>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</si>
  <si>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</si>
  <si>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</si>
  <si>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</si>
  <si>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</si>
  <si>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Pořadí</t>
  </si>
  <si>
    <t>Sk.</t>
  </si>
  <si>
    <t>Klabal Radovan</t>
  </si>
  <si>
    <t>TJ TŽ Třinec</t>
  </si>
  <si>
    <t>Pavlosek Radek</t>
  </si>
  <si>
    <t>Turoň Jiří</t>
  </si>
  <si>
    <t>Ladomirjak Nikolas</t>
  </si>
  <si>
    <t>Gorný Jakub</t>
  </si>
  <si>
    <t>Novobilský Tomáš</t>
  </si>
  <si>
    <t>ASK T. Kopřivnice</t>
  </si>
  <si>
    <t>Berka Daniel</t>
  </si>
  <si>
    <t>Jurečka Jakub</t>
  </si>
  <si>
    <t>Čech Ondřej</t>
  </si>
  <si>
    <t>Tran Bao</t>
  </si>
  <si>
    <t>Mičulek Martin</t>
  </si>
  <si>
    <t>Sup Jiří</t>
  </si>
  <si>
    <t>TAK Hellas Brno B</t>
  </si>
  <si>
    <t>Macháč Tomáš</t>
  </si>
  <si>
    <t>Zavadil Jan</t>
  </si>
  <si>
    <t>Němec Ondřej</t>
  </si>
  <si>
    <t>Maršálek Josef</t>
  </si>
  <si>
    <t>Brázdil Josef</t>
  </si>
  <si>
    <t>TJ Holešov B</t>
  </si>
  <si>
    <t>Bárta Petr</t>
  </si>
  <si>
    <t>Lachnit Martin</t>
  </si>
  <si>
    <t>Chodil Filip</t>
  </si>
  <si>
    <t>Šimčík Vojtěch</t>
  </si>
  <si>
    <t>Kolář David</t>
  </si>
  <si>
    <t>Hladil David</t>
  </si>
  <si>
    <t>TJ S. N. Hrozenkov</t>
  </si>
  <si>
    <t>Trlica Rostislav</t>
  </si>
  <si>
    <t>Škarpa Václav</t>
  </si>
  <si>
    <t>Paška Vojtěch</t>
  </si>
  <si>
    <t>Kopecký Vlastimil</t>
  </si>
  <si>
    <t>Zapalač Jakub</t>
  </si>
  <si>
    <t>Špidlík Antonín</t>
  </si>
  <si>
    <t>S. JS Zlín</t>
  </si>
  <si>
    <t>Navrátil Vojtěch</t>
  </si>
  <si>
    <t>Šesták Dominik</t>
  </si>
  <si>
    <t>Rýc Albert</t>
  </si>
  <si>
    <t>Jančík Pavel</t>
  </si>
  <si>
    <t>Hofbauer Tomáš</t>
  </si>
  <si>
    <t xml:space="preserve">S. JS Zlín </t>
  </si>
  <si>
    <t>Nejedlý Roman</t>
  </si>
  <si>
    <t xml:space="preserve">CF Destiny Brno </t>
  </si>
  <si>
    <t>Oral Martin</t>
  </si>
  <si>
    <t>Žáček Petr</t>
  </si>
  <si>
    <t>Komár Michal</t>
  </si>
  <si>
    <t>Trojovský Filip</t>
  </si>
  <si>
    <t>Tobola Ladislav</t>
  </si>
  <si>
    <t>CWG Bohumín</t>
  </si>
  <si>
    <t>Rimel Adam</t>
  </si>
  <si>
    <t>Slavík Aleš</t>
  </si>
  <si>
    <t>Kolář Petr</t>
  </si>
  <si>
    <t>Theyer Patrik</t>
  </si>
  <si>
    <t>Ther Jaroslav</t>
  </si>
  <si>
    <t xml:space="preserve">Rozhodčí: </t>
  </si>
  <si>
    <t xml:space="preserve"> Zapalač, Kužílek, Brázdil, Kenisová, Janíček, Janíčková, Šulák, Doležel</t>
  </si>
  <si>
    <t>Kolář David: nový český rekord do 17 let v HK do 89 kg v nadhozu a dvojboji</t>
  </si>
  <si>
    <t>1.</t>
  </si>
  <si>
    <t>TJ  TŽ Třinec</t>
  </si>
  <si>
    <t>2.</t>
  </si>
  <si>
    <t>TJ Holešov</t>
  </si>
  <si>
    <t>3.</t>
  </si>
  <si>
    <t>4.</t>
  </si>
  <si>
    <t>5.</t>
  </si>
  <si>
    <t>6.</t>
  </si>
  <si>
    <t>TJ Hellas Brno B</t>
  </si>
  <si>
    <t>7.</t>
  </si>
  <si>
    <t>8.</t>
  </si>
  <si>
    <t>Termín: 29. 12. 2017</t>
  </si>
  <si>
    <t>Silvestroský pohár 2017</t>
  </si>
  <si>
    <t>Zapalač Ondřej</t>
  </si>
  <si>
    <t>Píšek Jakub</t>
  </si>
  <si>
    <t>Ráček Jakub</t>
  </si>
  <si>
    <t>Cáb Matěj</t>
  </si>
  <si>
    <t>Koňařík Jakub</t>
  </si>
  <si>
    <t>Boskovice</t>
  </si>
  <si>
    <t>Orság František</t>
  </si>
  <si>
    <t>Podešva Roman</t>
  </si>
  <si>
    <t>Orság Ondřej</t>
  </si>
  <si>
    <t>Hastík Petr</t>
  </si>
  <si>
    <t>Šulák Jan</t>
  </si>
  <si>
    <t>Paška Zbyněk</t>
  </si>
  <si>
    <t>Zapalač František</t>
  </si>
  <si>
    <t>Slabý Petr</t>
  </si>
  <si>
    <t>Janíček Michal</t>
  </si>
  <si>
    <t>Nový Hrozenkov</t>
  </si>
  <si>
    <t>Příhoda Matěj</t>
  </si>
  <si>
    <t>Termín:    29.12.2017</t>
  </si>
  <si>
    <t xml:space="preserve">    Český svaz vzpírání</t>
  </si>
  <si>
    <t>Místo konání:</t>
  </si>
  <si>
    <t>narození</t>
  </si>
  <si>
    <t>Rozhodčí:</t>
  </si>
  <si>
    <t>Technický rozhodčí:</t>
  </si>
  <si>
    <t>Zapisovatel: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</si>
</sst>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;[Red]\-0"/>
    <numFmt numFmtId="166" formatCode="0.0000"/>
  </numFmts>
  <fonts count="6" x14ac:knownFonts="1"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C9211E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7D1D5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99CCFF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right"/>
    </xf>
    <xf numFmtId="1" fontId="0" fillId="0" borderId="0" xfId="0" applyNumberFormat="1"/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66" fontId="3" fillId="4" borderId="17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66" fontId="3" fillId="2" borderId="17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1" fontId="0" fillId="2" borderId="0" xfId="0" applyNumberFormat="1" applyFill="1"/>
    <xf numFmtId="0" fontId="0" fillId="2" borderId="0" xfId="0" applyFill="1"/>
    <xf numFmtId="166" fontId="0" fillId="0" borderId="0" xfId="0" applyNumberFormat="1" applyBorder="1" applyAlignment="1">
      <alignment horizontal="center"/>
    </xf>
    <xf numFmtId="0" fontId="0" fillId="5" borderId="0" xfId="0" applyFill="1"/>
    <xf numFmtId="166" fontId="0" fillId="0" borderId="0" xfId="0" applyNumberFormat="1"/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1" fontId="4" fillId="4" borderId="16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64" fontId="0" fillId="0" borderId="0" xfId="0" applyNumberFormat="1"/>
    <xf numFmtId="1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right"/>
    </xf>
  </cellXfs>
  <cellStyles count="1">
    <cellStyle name="Normální" xfId="0" builtinId="0"/>
  </cellStyles>
  <dxfs count="8">
    <dxf>
      <font>
        <strike/>
        <sz val="10"/>
        <color rgb="FFFF0000"/>
        <name val="Arial"/>
        <family val="2"/>
        <charset val="238"/>
      </font>
    </dxf>
    <dxf>
      <font>
        <sz val="10"/>
        <color rgb="FF9C0006"/>
        <name val="Arial"/>
        <family val="2"/>
        <charset val="238"/>
      </font>
      <fill>
        <patternFill>
          <bgColor rgb="FFFFC7CE"/>
        </patternFill>
      </fill>
    </dxf>
    <dxf>
      <font>
        <strike/>
        <sz val="10"/>
        <color rgb="FFFF0000"/>
        <name val="Arial"/>
        <family val="2"/>
        <charset val="238"/>
      </font>
    </dxf>
    <dxf>
      <font>
        <sz val="10"/>
        <color rgb="FF9C0006"/>
        <name val="Arial"/>
        <family val="2"/>
        <charset val="238"/>
      </font>
      <fill>
        <patternFill>
          <bgColor rgb="FFFFC7CE"/>
        </patternFill>
      </fill>
    </dxf>
    <dxf>
      <font>
        <strike/>
        <sz val="10"/>
        <color rgb="FFFF0000"/>
        <name val="Arial"/>
        <family val="2"/>
        <charset val="238"/>
      </font>
    </dxf>
    <dxf>
      <font>
        <sz val="10"/>
        <color rgb="FF9C0006"/>
        <name val="Arial"/>
        <family val="2"/>
        <charset val="238"/>
      </font>
      <fill>
        <patternFill>
          <bgColor rgb="FFFFC7CE"/>
        </patternFill>
      </fill>
    </dxf>
    <dxf>
      <font>
        <strike/>
        <sz val="10"/>
        <color rgb="FFFF0000"/>
        <name val="Arial"/>
        <family val="2"/>
        <charset val="238"/>
      </font>
    </dxf>
    <dxf>
      <font>
        <sz val="10"/>
        <color rgb="FF9C0006"/>
        <name val="Arial"/>
        <family val="2"/>
        <charset val="238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7D1D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tabSelected="1" zoomScale="120" zoomScaleNormal="120" workbookViewId="0">
      <selection activeCell="I67" sqref="I67"/>
    </sheetView>
  </sheetViews>
  <sheetFormatPr defaultColWidth="8.7109375" defaultRowHeight="12.75" x14ac:dyDescent="0.2"/>
  <cols>
    <col min="1" max="1" width="7.28515625" customWidth="1"/>
    <col min="2" max="2" width="19.140625" customWidth="1"/>
    <col min="3" max="3" width="8.28515625" customWidth="1"/>
    <col min="4" max="4" width="17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7.7109375" customWidth="1"/>
    <col min="16" max="16" width="4.42578125" customWidth="1"/>
  </cols>
  <sheetData>
    <row r="1" spans="1:16" ht="27.75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15.75" customHeight="1" x14ac:dyDescent="0.2">
      <c r="A2" s="8" t="s">
        <v>1</v>
      </c>
      <c r="B2" s="8"/>
      <c r="C2" s="10"/>
      <c r="D2" s="10"/>
      <c r="E2" s="10"/>
      <c r="F2" s="10"/>
      <c r="G2" s="10"/>
      <c r="H2" s="10"/>
      <c r="I2" s="10"/>
      <c r="J2" s="10"/>
      <c r="K2" s="7" t="s">
        <v>2</v>
      </c>
      <c r="L2" s="7"/>
      <c r="M2" s="7"/>
      <c r="N2" s="7"/>
    </row>
    <row r="3" spans="1:16" ht="9.75" customHeight="1" x14ac:dyDescent="0.2"/>
    <row r="4" spans="1:16" x14ac:dyDescent="0.2">
      <c r="A4" s="11" t="s">
        <v>3</v>
      </c>
      <c r="B4" s="12" t="s">
        <v>4</v>
      </c>
      <c r="C4" s="11" t="s">
        <v>5</v>
      </c>
      <c r="D4" s="13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/>
      <c r="M4" s="14" t="s">
        <v>9</v>
      </c>
      <c r="N4" s="12" t="s">
        <v>10</v>
      </c>
    </row>
    <row r="5" spans="1:16" x14ac:dyDescent="0.2">
      <c r="A5" s="15"/>
      <c r="B5" s="16"/>
      <c r="C5" s="17"/>
      <c r="D5" s="16"/>
      <c r="E5" s="18" t="s">
        <v>11</v>
      </c>
      <c r="F5" s="16" t="s">
        <v>12</v>
      </c>
      <c r="G5" s="18" t="s">
        <v>13</v>
      </c>
      <c r="H5" s="16" t="s">
        <v>14</v>
      </c>
      <c r="I5" s="18" t="s">
        <v>11</v>
      </c>
      <c r="J5" s="16" t="s">
        <v>12</v>
      </c>
      <c r="K5" s="18" t="s">
        <v>13</v>
      </c>
      <c r="L5" s="16" t="s">
        <v>14</v>
      </c>
      <c r="M5" s="19"/>
      <c r="N5" s="16"/>
      <c r="O5" s="20" t="s">
        <v>15</v>
      </c>
      <c r="P5" s="21" t="s">
        <v>16</v>
      </c>
    </row>
    <row r="6" spans="1:16" x14ac:dyDescent="0.2">
      <c r="A6" s="22">
        <v>89.8</v>
      </c>
      <c r="B6" s="23" t="s">
        <v>17</v>
      </c>
      <c r="C6" s="24">
        <v>1976</v>
      </c>
      <c r="D6" s="25" t="s">
        <v>18</v>
      </c>
      <c r="E6" s="26">
        <v>95</v>
      </c>
      <c r="F6" s="26">
        <v>100</v>
      </c>
      <c r="G6" s="26">
        <v>103</v>
      </c>
      <c r="H6" s="27">
        <f t="shared" ref="H6:H11" si="0">IF(MAX(E6:G6)&lt;0,0,MAX(E6:G6))</f>
        <v>103</v>
      </c>
      <c r="I6" s="26">
        <v>117</v>
      </c>
      <c r="J6" s="26">
        <v>122</v>
      </c>
      <c r="K6" s="26">
        <v>127</v>
      </c>
      <c r="L6" s="28">
        <f t="shared" ref="L6:L11" si="1">IF(MAX(I6:K6)&lt;0,0,MAX(I6:K6))</f>
        <v>127</v>
      </c>
      <c r="M6" s="29">
        <f t="shared" ref="M6:M11" si="2">SUM(H6,L6)</f>
        <v>230</v>
      </c>
      <c r="N6" s="30">
        <f t="shared" ref="N6:N11" si="3">IF(ISNUMBER(A6), (IF(175.508&lt; A6,M6, TRUNC(10^(0.75194503*((LOG((A6/175.508)/LOG(10))*(LOG((A6/175.508)/LOG(10)))))),4)*M6)), 0)</f>
        <v>266.31700000000001</v>
      </c>
      <c r="P6" s="31">
        <v>1</v>
      </c>
    </row>
    <row r="7" spans="1:16" x14ac:dyDescent="0.2">
      <c r="A7" s="22">
        <v>96.9</v>
      </c>
      <c r="B7" s="23" t="s">
        <v>19</v>
      </c>
      <c r="C7" s="24">
        <v>1989</v>
      </c>
      <c r="D7" s="25" t="s">
        <v>18</v>
      </c>
      <c r="E7" s="26">
        <v>95</v>
      </c>
      <c r="F7" s="26">
        <v>100</v>
      </c>
      <c r="G7" s="26">
        <v>105</v>
      </c>
      <c r="H7" s="27">
        <f t="shared" si="0"/>
        <v>105</v>
      </c>
      <c r="I7" s="26">
        <v>125</v>
      </c>
      <c r="J7" s="26">
        <v>130</v>
      </c>
      <c r="K7" s="26">
        <v>137</v>
      </c>
      <c r="L7" s="32">
        <f t="shared" si="1"/>
        <v>137</v>
      </c>
      <c r="M7" s="33">
        <f t="shared" si="2"/>
        <v>242</v>
      </c>
      <c r="N7" s="30">
        <f t="shared" si="3"/>
        <v>271.54820000000001</v>
      </c>
      <c r="P7" s="31">
        <v>2</v>
      </c>
    </row>
    <row r="8" spans="1:16" x14ac:dyDescent="0.2">
      <c r="A8" s="22">
        <v>91.9</v>
      </c>
      <c r="B8" s="23" t="s">
        <v>20</v>
      </c>
      <c r="C8" s="24">
        <v>2001</v>
      </c>
      <c r="D8" s="25" t="s">
        <v>18</v>
      </c>
      <c r="E8" s="26">
        <v>70</v>
      </c>
      <c r="F8" s="34">
        <v>-75</v>
      </c>
      <c r="G8" s="34">
        <v>-75</v>
      </c>
      <c r="H8" s="27">
        <f t="shared" si="0"/>
        <v>70</v>
      </c>
      <c r="I8" s="34">
        <v>-90</v>
      </c>
      <c r="J8" s="26">
        <v>90</v>
      </c>
      <c r="K8" s="26">
        <v>95</v>
      </c>
      <c r="L8" s="32">
        <f t="shared" si="1"/>
        <v>95</v>
      </c>
      <c r="M8" s="33">
        <f t="shared" si="2"/>
        <v>165</v>
      </c>
      <c r="N8" s="30">
        <f t="shared" si="3"/>
        <v>189.15600000000001</v>
      </c>
      <c r="P8" s="31">
        <v>3</v>
      </c>
    </row>
    <row r="9" spans="1:16" x14ac:dyDescent="0.2">
      <c r="A9" s="22">
        <v>96.1</v>
      </c>
      <c r="B9" s="23" t="s">
        <v>21</v>
      </c>
      <c r="C9" s="24">
        <v>2002</v>
      </c>
      <c r="D9" s="25" t="s">
        <v>18</v>
      </c>
      <c r="E9" s="26">
        <v>105</v>
      </c>
      <c r="F9" s="34">
        <v>-110</v>
      </c>
      <c r="G9" s="26">
        <v>110</v>
      </c>
      <c r="H9" s="27">
        <f t="shared" si="0"/>
        <v>110</v>
      </c>
      <c r="I9" s="26">
        <v>130</v>
      </c>
      <c r="J9" s="26">
        <v>135</v>
      </c>
      <c r="K9" s="26">
        <v>140</v>
      </c>
      <c r="L9" s="32">
        <f t="shared" si="1"/>
        <v>140</v>
      </c>
      <c r="M9" s="33">
        <f t="shared" si="2"/>
        <v>250</v>
      </c>
      <c r="N9" s="30">
        <f t="shared" si="3"/>
        <v>281.42499999999995</v>
      </c>
      <c r="P9" s="31">
        <v>3</v>
      </c>
    </row>
    <row r="10" spans="1:16" x14ac:dyDescent="0.2">
      <c r="A10" s="22">
        <v>106.6</v>
      </c>
      <c r="B10" s="23" t="s">
        <v>22</v>
      </c>
      <c r="C10" s="24">
        <v>1998</v>
      </c>
      <c r="D10" s="25" t="s">
        <v>18</v>
      </c>
      <c r="E10" s="26">
        <v>130</v>
      </c>
      <c r="F10" s="26">
        <v>140</v>
      </c>
      <c r="G10" s="26">
        <v>145</v>
      </c>
      <c r="H10" s="27">
        <f t="shared" si="0"/>
        <v>145</v>
      </c>
      <c r="I10" s="26">
        <v>160</v>
      </c>
      <c r="J10" s="26">
        <v>170</v>
      </c>
      <c r="K10" s="26">
        <v>0</v>
      </c>
      <c r="L10" s="32">
        <f t="shared" si="1"/>
        <v>170</v>
      </c>
      <c r="M10" s="33">
        <f t="shared" si="2"/>
        <v>315</v>
      </c>
      <c r="N10" s="30">
        <f t="shared" si="3"/>
        <v>341.61750000000001</v>
      </c>
      <c r="P10" s="31">
        <v>4</v>
      </c>
    </row>
    <row r="11" spans="1:16" x14ac:dyDescent="0.2">
      <c r="A11" s="22"/>
      <c r="B11" s="23"/>
      <c r="C11" s="24"/>
      <c r="D11" s="25"/>
      <c r="E11" s="35"/>
      <c r="F11" s="35"/>
      <c r="G11" s="35"/>
      <c r="H11" s="27">
        <f t="shared" si="0"/>
        <v>0</v>
      </c>
      <c r="I11" s="26"/>
      <c r="J11" s="26"/>
      <c r="K11" s="26"/>
      <c r="L11" s="32">
        <f t="shared" si="1"/>
        <v>0</v>
      </c>
      <c r="M11" s="33">
        <f t="shared" si="2"/>
        <v>0</v>
      </c>
      <c r="N11" s="30">
        <f t="shared" si="3"/>
        <v>0</v>
      </c>
      <c r="P11" s="31"/>
    </row>
    <row r="12" spans="1:16" x14ac:dyDescent="0.2">
      <c r="A12" s="36"/>
      <c r="B12" s="37" t="s">
        <v>18</v>
      </c>
      <c r="C12" s="38"/>
      <c r="D12" s="39"/>
      <c r="E12" s="40"/>
      <c r="F12" s="40"/>
      <c r="G12" s="40"/>
      <c r="H12" s="41"/>
      <c r="I12" s="40"/>
      <c r="J12" s="40"/>
      <c r="K12" s="40"/>
      <c r="L12" s="42"/>
      <c r="M12" s="43"/>
      <c r="N12" s="44">
        <f>SUM(N6:N11)-MIN(N6:N11)</f>
        <v>1350.0636999999999</v>
      </c>
      <c r="O12" s="45">
        <v>3</v>
      </c>
      <c r="P12" s="31">
        <v>4</v>
      </c>
    </row>
    <row r="13" spans="1:16" x14ac:dyDescent="0.2">
      <c r="A13" s="46">
        <v>100.1</v>
      </c>
      <c r="B13" s="47" t="s">
        <v>23</v>
      </c>
      <c r="C13" s="48">
        <v>1991</v>
      </c>
      <c r="D13" s="49" t="s">
        <v>24</v>
      </c>
      <c r="E13" s="26">
        <v>115</v>
      </c>
      <c r="F13" s="26">
        <v>120</v>
      </c>
      <c r="G13" s="26">
        <v>123</v>
      </c>
      <c r="H13" s="27">
        <f t="shared" ref="H13:H18" si="4">IF(MAX(E13:G13)&lt;0,0,MAX(E13:G13))</f>
        <v>123</v>
      </c>
      <c r="I13" s="26">
        <v>135</v>
      </c>
      <c r="J13" s="26">
        <v>140</v>
      </c>
      <c r="K13" s="26">
        <v>145</v>
      </c>
      <c r="L13" s="28">
        <f t="shared" ref="L13:L18" si="5">IF(MAX(I13:K13)&lt;0,0,MAX(I13:K13))</f>
        <v>145</v>
      </c>
      <c r="M13" s="29">
        <f t="shared" ref="M13:M18" si="6">SUM(H13,L13)</f>
        <v>268</v>
      </c>
      <c r="N13" s="30">
        <f t="shared" ref="N13:N18" si="7">IF(ISNUMBER(A13), (IF(175.508&lt; A13,M13, TRUNC(10^(0.75194503*((LOG((A13/175.508)/LOG(10))*(LOG((A13/175.508)/LOG(10)))))),4)*M13)), 0)</f>
        <v>297.05119999999999</v>
      </c>
      <c r="P13" s="31">
        <v>1</v>
      </c>
    </row>
    <row r="14" spans="1:16" x14ac:dyDescent="0.2">
      <c r="A14" s="22">
        <v>90.8</v>
      </c>
      <c r="B14" s="23" t="s">
        <v>25</v>
      </c>
      <c r="C14" s="24">
        <v>1996</v>
      </c>
      <c r="D14" s="49" t="s">
        <v>24</v>
      </c>
      <c r="E14" s="26">
        <v>93</v>
      </c>
      <c r="F14" s="26">
        <v>98</v>
      </c>
      <c r="G14" s="26">
        <v>101</v>
      </c>
      <c r="H14" s="27">
        <f t="shared" si="4"/>
        <v>101</v>
      </c>
      <c r="I14" s="26">
        <v>115</v>
      </c>
      <c r="J14" s="26">
        <v>120</v>
      </c>
      <c r="K14" s="26">
        <v>125</v>
      </c>
      <c r="L14" s="32">
        <f t="shared" si="5"/>
        <v>125</v>
      </c>
      <c r="M14" s="33">
        <f t="shared" si="6"/>
        <v>226</v>
      </c>
      <c r="N14" s="30">
        <f t="shared" si="7"/>
        <v>260.41980000000001</v>
      </c>
      <c r="P14" s="31">
        <v>2</v>
      </c>
    </row>
    <row r="15" spans="1:16" x14ac:dyDescent="0.2">
      <c r="A15" s="22">
        <v>86.7</v>
      </c>
      <c r="B15" s="23" t="s">
        <v>26</v>
      </c>
      <c r="C15" s="24">
        <v>1997</v>
      </c>
      <c r="D15" s="49" t="s">
        <v>24</v>
      </c>
      <c r="E15" s="26">
        <v>65</v>
      </c>
      <c r="F15" s="26">
        <v>68</v>
      </c>
      <c r="G15" s="34">
        <v>-71</v>
      </c>
      <c r="H15" s="27">
        <f t="shared" si="4"/>
        <v>68</v>
      </c>
      <c r="I15" s="26">
        <v>85</v>
      </c>
      <c r="J15" s="34">
        <v>-90</v>
      </c>
      <c r="K15" s="26">
        <v>93</v>
      </c>
      <c r="L15" s="32">
        <f t="shared" si="5"/>
        <v>93</v>
      </c>
      <c r="M15" s="33">
        <f t="shared" si="6"/>
        <v>161</v>
      </c>
      <c r="N15" s="30">
        <f t="shared" si="7"/>
        <v>189.3843</v>
      </c>
      <c r="P15" s="31">
        <v>3</v>
      </c>
    </row>
    <row r="16" spans="1:16" x14ac:dyDescent="0.2">
      <c r="A16" s="22">
        <v>101.4</v>
      </c>
      <c r="B16" s="23" t="s">
        <v>27</v>
      </c>
      <c r="C16" s="24">
        <v>1992</v>
      </c>
      <c r="D16" s="49" t="s">
        <v>24</v>
      </c>
      <c r="E16" s="26">
        <v>105</v>
      </c>
      <c r="F16" s="26">
        <v>108</v>
      </c>
      <c r="G16" s="34">
        <v>-111</v>
      </c>
      <c r="H16" s="27">
        <f t="shared" si="4"/>
        <v>108</v>
      </c>
      <c r="I16" s="26">
        <v>130</v>
      </c>
      <c r="J16" s="26">
        <v>135</v>
      </c>
      <c r="K16" s="26">
        <v>140</v>
      </c>
      <c r="L16" s="32">
        <f t="shared" si="5"/>
        <v>140</v>
      </c>
      <c r="M16" s="33">
        <f t="shared" si="6"/>
        <v>248</v>
      </c>
      <c r="N16" s="30">
        <f t="shared" si="7"/>
        <v>273.59359999999998</v>
      </c>
      <c r="P16" s="31">
        <v>3</v>
      </c>
    </row>
    <row r="17" spans="1:16" x14ac:dyDescent="0.2">
      <c r="A17" s="22">
        <v>75.7</v>
      </c>
      <c r="B17" s="23" t="s">
        <v>28</v>
      </c>
      <c r="C17" s="24">
        <v>2000</v>
      </c>
      <c r="D17" s="49" t="s">
        <v>24</v>
      </c>
      <c r="E17" s="26">
        <v>98</v>
      </c>
      <c r="F17" s="26">
        <v>102</v>
      </c>
      <c r="G17" s="26">
        <v>104</v>
      </c>
      <c r="H17" s="27">
        <f t="shared" si="4"/>
        <v>104</v>
      </c>
      <c r="I17" s="26">
        <v>123</v>
      </c>
      <c r="J17" s="26">
        <v>126</v>
      </c>
      <c r="K17" s="26">
        <v>-129</v>
      </c>
      <c r="L17" s="32">
        <f t="shared" si="5"/>
        <v>126</v>
      </c>
      <c r="M17" s="33">
        <f t="shared" si="6"/>
        <v>230</v>
      </c>
      <c r="N17" s="30">
        <f t="shared" si="7"/>
        <v>289.73099999999999</v>
      </c>
      <c r="P17" s="31">
        <v>4</v>
      </c>
    </row>
    <row r="18" spans="1:16" x14ac:dyDescent="0.2">
      <c r="A18" s="22">
        <v>74.7</v>
      </c>
      <c r="B18" s="23" t="s">
        <v>29</v>
      </c>
      <c r="C18" s="24">
        <v>1993</v>
      </c>
      <c r="D18" s="49" t="s">
        <v>24</v>
      </c>
      <c r="E18" s="26">
        <v>90</v>
      </c>
      <c r="F18" s="26">
        <v>95</v>
      </c>
      <c r="G18" s="26">
        <v>98</v>
      </c>
      <c r="H18" s="27">
        <f t="shared" si="4"/>
        <v>98</v>
      </c>
      <c r="I18" s="26">
        <v>110</v>
      </c>
      <c r="J18" s="26">
        <v>116</v>
      </c>
      <c r="K18" s="26">
        <v>-120</v>
      </c>
      <c r="L18" s="32">
        <f t="shared" si="5"/>
        <v>116</v>
      </c>
      <c r="M18" s="33">
        <f t="shared" si="6"/>
        <v>214</v>
      </c>
      <c r="N18" s="30">
        <f t="shared" si="7"/>
        <v>271.56599999999997</v>
      </c>
      <c r="P18" s="31">
        <v>4</v>
      </c>
    </row>
    <row r="19" spans="1:16" x14ac:dyDescent="0.2">
      <c r="A19" s="36"/>
      <c r="B19" s="37" t="s">
        <v>24</v>
      </c>
      <c r="C19" s="38"/>
      <c r="D19" s="39"/>
      <c r="E19" s="40"/>
      <c r="F19" s="40"/>
      <c r="G19" s="40"/>
      <c r="H19" s="41"/>
      <c r="I19" s="40"/>
      <c r="J19" s="40"/>
      <c r="K19" s="40"/>
      <c r="L19" s="42"/>
      <c r="M19" s="43"/>
      <c r="N19" s="44">
        <f>SUM(N13:N18)-MIN(N13:N18)</f>
        <v>1392.3616</v>
      </c>
      <c r="O19" s="45">
        <v>1</v>
      </c>
      <c r="P19" s="31">
        <v>4</v>
      </c>
    </row>
    <row r="20" spans="1:16" x14ac:dyDescent="0.2">
      <c r="A20" s="46">
        <v>92.1</v>
      </c>
      <c r="B20" s="47" t="s">
        <v>30</v>
      </c>
      <c r="C20" s="48">
        <v>1995</v>
      </c>
      <c r="D20" s="25" t="s">
        <v>31</v>
      </c>
      <c r="E20" s="26">
        <v>90</v>
      </c>
      <c r="F20" s="34">
        <v>-96</v>
      </c>
      <c r="G20" s="26">
        <v>96</v>
      </c>
      <c r="H20" s="27">
        <f t="shared" ref="H20:H25" si="8">IF(MAX(E20:G20)&lt;0,0,MAX(E20:G20))</f>
        <v>96</v>
      </c>
      <c r="I20" s="26">
        <v>110</v>
      </c>
      <c r="J20" s="26">
        <v>117</v>
      </c>
      <c r="K20" s="34">
        <v>-122</v>
      </c>
      <c r="L20" s="28">
        <f t="shared" ref="L20:L25" si="9">IF(MAX(I20:K20)&lt;0,0,MAX(I20:K20))</f>
        <v>117</v>
      </c>
      <c r="M20" s="29">
        <f t="shared" ref="M20:M25" si="10">SUM(H20,L20)</f>
        <v>213</v>
      </c>
      <c r="N20" s="30">
        <f t="shared" ref="N20:N25" si="11">IF(ISNUMBER(A20), (IF(175.508&lt; A20,M20, TRUNC(10^(0.75194503*((LOG((A20/175.508)/LOG(10))*(LOG((A20/175.508)/LOG(10)))))),4)*M20)), 0)</f>
        <v>243.97020000000001</v>
      </c>
      <c r="P20" s="31">
        <v>1</v>
      </c>
    </row>
    <row r="21" spans="1:16" x14ac:dyDescent="0.2">
      <c r="A21" s="22">
        <v>91.1</v>
      </c>
      <c r="B21" s="23" t="s">
        <v>32</v>
      </c>
      <c r="C21" s="24">
        <v>1990</v>
      </c>
      <c r="D21" s="25" t="s">
        <v>31</v>
      </c>
      <c r="E21" s="26">
        <v>83</v>
      </c>
      <c r="F21" s="26">
        <v>88</v>
      </c>
      <c r="G21" s="26">
        <v>93</v>
      </c>
      <c r="H21" s="27">
        <f t="shared" si="8"/>
        <v>93</v>
      </c>
      <c r="I21" s="26">
        <v>105</v>
      </c>
      <c r="J21" s="26">
        <v>109</v>
      </c>
      <c r="K21" s="26">
        <v>113</v>
      </c>
      <c r="L21" s="32">
        <f t="shared" si="9"/>
        <v>113</v>
      </c>
      <c r="M21" s="33">
        <f t="shared" si="10"/>
        <v>206</v>
      </c>
      <c r="N21" s="30">
        <f t="shared" si="11"/>
        <v>237.04420000000002</v>
      </c>
      <c r="P21" s="31">
        <v>1</v>
      </c>
    </row>
    <row r="22" spans="1:16" x14ac:dyDescent="0.2">
      <c r="A22" s="22">
        <v>92</v>
      </c>
      <c r="B22" s="23" t="s">
        <v>33</v>
      </c>
      <c r="C22" s="24">
        <v>1996</v>
      </c>
      <c r="D22" s="25" t="s">
        <v>31</v>
      </c>
      <c r="E22" s="26">
        <v>100</v>
      </c>
      <c r="F22" s="26">
        <v>107</v>
      </c>
      <c r="G22" s="26">
        <v>110</v>
      </c>
      <c r="H22" s="27">
        <f t="shared" si="8"/>
        <v>110</v>
      </c>
      <c r="I22" s="26">
        <v>125</v>
      </c>
      <c r="J22" s="26">
        <v>132</v>
      </c>
      <c r="K22" s="26">
        <v>-140</v>
      </c>
      <c r="L22" s="32">
        <f t="shared" si="9"/>
        <v>132</v>
      </c>
      <c r="M22" s="33">
        <f t="shared" si="10"/>
        <v>242</v>
      </c>
      <c r="N22" s="30">
        <f t="shared" si="11"/>
        <v>277.30779999999999</v>
      </c>
      <c r="P22" s="31">
        <v>2</v>
      </c>
    </row>
    <row r="23" spans="1:16" x14ac:dyDescent="0.2">
      <c r="A23" s="22">
        <v>96.2</v>
      </c>
      <c r="B23" s="23" t="s">
        <v>34</v>
      </c>
      <c r="C23" s="24">
        <v>1992</v>
      </c>
      <c r="D23" s="25" t="s">
        <v>31</v>
      </c>
      <c r="E23" s="26">
        <v>95</v>
      </c>
      <c r="F23" s="26">
        <v>102</v>
      </c>
      <c r="G23" s="34">
        <v>-105</v>
      </c>
      <c r="H23" s="27">
        <f t="shared" si="8"/>
        <v>102</v>
      </c>
      <c r="I23" s="26">
        <v>120</v>
      </c>
      <c r="J23" s="26">
        <v>-125</v>
      </c>
      <c r="K23" s="26">
        <v>-125</v>
      </c>
      <c r="L23" s="32">
        <f t="shared" si="9"/>
        <v>120</v>
      </c>
      <c r="M23" s="33">
        <f t="shared" si="10"/>
        <v>222</v>
      </c>
      <c r="N23" s="30">
        <f t="shared" si="11"/>
        <v>249.81659999999999</v>
      </c>
      <c r="P23" s="31">
        <v>2</v>
      </c>
    </row>
    <row r="24" spans="1:16" x14ac:dyDescent="0.2">
      <c r="A24" s="22">
        <v>96.8</v>
      </c>
      <c r="B24" s="23" t="s">
        <v>35</v>
      </c>
      <c r="C24" s="24">
        <v>1993</v>
      </c>
      <c r="D24" s="25" t="s">
        <v>31</v>
      </c>
      <c r="E24" s="26">
        <v>103</v>
      </c>
      <c r="F24" s="26">
        <v>108</v>
      </c>
      <c r="G24" s="26">
        <v>-113</v>
      </c>
      <c r="H24" s="27">
        <f t="shared" si="8"/>
        <v>108</v>
      </c>
      <c r="I24" s="26">
        <v>130</v>
      </c>
      <c r="J24" s="26">
        <v>135</v>
      </c>
      <c r="K24" s="26">
        <v>-140</v>
      </c>
      <c r="L24" s="32">
        <f t="shared" si="9"/>
        <v>135</v>
      </c>
      <c r="M24" s="33">
        <f t="shared" si="10"/>
        <v>243</v>
      </c>
      <c r="N24" s="30">
        <f t="shared" si="11"/>
        <v>272.76750000000004</v>
      </c>
      <c r="P24" s="31">
        <v>3</v>
      </c>
    </row>
    <row r="25" spans="1:16" x14ac:dyDescent="0.2">
      <c r="A25" s="22"/>
      <c r="B25" s="23"/>
      <c r="C25" s="24"/>
      <c r="D25" s="25"/>
      <c r="E25" s="35"/>
      <c r="F25" s="35"/>
      <c r="G25" s="35"/>
      <c r="H25" s="27">
        <f t="shared" si="8"/>
        <v>0</v>
      </c>
      <c r="I25" s="26"/>
      <c r="J25" s="26"/>
      <c r="K25" s="26"/>
      <c r="L25" s="32">
        <f t="shared" si="9"/>
        <v>0</v>
      </c>
      <c r="M25" s="33">
        <f t="shared" si="10"/>
        <v>0</v>
      </c>
      <c r="N25" s="30">
        <f t="shared" si="11"/>
        <v>0</v>
      </c>
      <c r="P25" s="31">
        <v>3</v>
      </c>
    </row>
    <row r="26" spans="1:16" x14ac:dyDescent="0.2">
      <c r="A26" s="36"/>
      <c r="B26" s="37" t="s">
        <v>31</v>
      </c>
      <c r="C26" s="38"/>
      <c r="D26" s="39"/>
      <c r="E26" s="40"/>
      <c r="F26" s="40"/>
      <c r="G26" s="40"/>
      <c r="H26" s="41"/>
      <c r="I26" s="40"/>
      <c r="J26" s="40"/>
      <c r="K26" s="40"/>
      <c r="L26" s="42"/>
      <c r="M26" s="43"/>
      <c r="N26" s="44">
        <f>SUM(N20:N25)-MIN(N20:N25)</f>
        <v>1280.9063000000001</v>
      </c>
      <c r="O26" s="45">
        <v>7</v>
      </c>
      <c r="P26" s="31">
        <v>4</v>
      </c>
    </row>
    <row r="27" spans="1:16" x14ac:dyDescent="0.2">
      <c r="A27" s="46">
        <v>73.099999999999994</v>
      </c>
      <c r="B27" s="47" t="s">
        <v>36</v>
      </c>
      <c r="C27" s="48">
        <v>1990</v>
      </c>
      <c r="D27" s="49" t="s">
        <v>37</v>
      </c>
      <c r="E27" s="26">
        <v>75</v>
      </c>
      <c r="F27" s="26">
        <v>80</v>
      </c>
      <c r="G27" s="26">
        <v>83</v>
      </c>
      <c r="H27" s="27">
        <f t="shared" ref="H27:H32" si="12">IF(MAX(E27:G27)&lt;0,0,MAX(E27:G27))</f>
        <v>83</v>
      </c>
      <c r="I27" s="26">
        <v>92</v>
      </c>
      <c r="J27" s="26">
        <v>97</v>
      </c>
      <c r="K27" s="34">
        <v>-101</v>
      </c>
      <c r="L27" s="32">
        <f t="shared" ref="L27:L32" si="13">IF(MAX(I27:K27)&lt;0,0,MAX(I27:K27))</f>
        <v>97</v>
      </c>
      <c r="M27" s="33">
        <f t="shared" ref="M27:M32" si="14">SUM(H27,L27)</f>
        <v>180</v>
      </c>
      <c r="N27" s="30">
        <f t="shared" ref="N27:N32" si="15">IF(ISNUMBER(A27), (IF(175.508&lt; A27,M27, TRUNC(10^(0.75194503*((LOG((A27/175.508)/LOG(10))*(LOG((A27/175.508)/LOG(10)))))),4)*M27)), 0)</f>
        <v>231.22799999999998</v>
      </c>
      <c r="P27" s="31">
        <v>1</v>
      </c>
    </row>
    <row r="28" spans="1:16" x14ac:dyDescent="0.2">
      <c r="A28" s="22">
        <v>79.3</v>
      </c>
      <c r="B28" s="23" t="s">
        <v>38</v>
      </c>
      <c r="C28" s="24">
        <v>1995</v>
      </c>
      <c r="D28" s="49" t="s">
        <v>37</v>
      </c>
      <c r="E28" s="26">
        <v>100</v>
      </c>
      <c r="F28" s="26">
        <v>105</v>
      </c>
      <c r="G28" s="34">
        <v>-108</v>
      </c>
      <c r="H28" s="27">
        <f t="shared" si="12"/>
        <v>105</v>
      </c>
      <c r="I28" s="26">
        <v>120</v>
      </c>
      <c r="J28" s="26">
        <v>126</v>
      </c>
      <c r="K28" s="26">
        <v>130</v>
      </c>
      <c r="L28" s="32">
        <f t="shared" si="13"/>
        <v>130</v>
      </c>
      <c r="M28" s="33">
        <f t="shared" si="14"/>
        <v>235</v>
      </c>
      <c r="N28" s="30">
        <f t="shared" si="15"/>
        <v>288.76799999999997</v>
      </c>
      <c r="P28" s="31">
        <v>2</v>
      </c>
    </row>
    <row r="29" spans="1:16" x14ac:dyDescent="0.2">
      <c r="A29" s="22">
        <v>94.5</v>
      </c>
      <c r="B29" s="23" t="s">
        <v>39</v>
      </c>
      <c r="C29" s="24">
        <v>1991</v>
      </c>
      <c r="D29" s="49" t="s">
        <v>37</v>
      </c>
      <c r="E29" s="26">
        <v>95</v>
      </c>
      <c r="F29" s="26">
        <v>100</v>
      </c>
      <c r="G29" s="26">
        <v>105</v>
      </c>
      <c r="H29" s="27">
        <f t="shared" si="12"/>
        <v>105</v>
      </c>
      <c r="I29" s="26">
        <v>120</v>
      </c>
      <c r="J29" s="26">
        <v>125</v>
      </c>
      <c r="K29" s="34">
        <v>-127</v>
      </c>
      <c r="L29" s="32">
        <f t="shared" si="13"/>
        <v>125</v>
      </c>
      <c r="M29" s="33">
        <f t="shared" si="14"/>
        <v>230</v>
      </c>
      <c r="N29" s="30">
        <f t="shared" si="15"/>
        <v>260.65899999999999</v>
      </c>
      <c r="P29" s="31">
        <v>2</v>
      </c>
    </row>
    <row r="30" spans="1:16" x14ac:dyDescent="0.2">
      <c r="A30" s="22">
        <v>97.3</v>
      </c>
      <c r="B30" s="23" t="s">
        <v>40</v>
      </c>
      <c r="C30" s="24">
        <v>2001</v>
      </c>
      <c r="D30" s="49" t="s">
        <v>37</v>
      </c>
      <c r="E30" s="26">
        <v>105</v>
      </c>
      <c r="F30" s="26">
        <v>110</v>
      </c>
      <c r="G30" s="34">
        <v>-115</v>
      </c>
      <c r="H30" s="27">
        <f t="shared" si="12"/>
        <v>110</v>
      </c>
      <c r="I30" s="26">
        <v>125</v>
      </c>
      <c r="J30" s="26">
        <v>130</v>
      </c>
      <c r="K30" s="26">
        <v>135</v>
      </c>
      <c r="L30" s="32">
        <f t="shared" si="13"/>
        <v>135</v>
      </c>
      <c r="M30" s="33">
        <f t="shared" si="14"/>
        <v>245</v>
      </c>
      <c r="N30" s="30">
        <f t="shared" si="15"/>
        <v>274.4735</v>
      </c>
      <c r="P30" s="31">
        <v>3</v>
      </c>
    </row>
    <row r="31" spans="1:16" x14ac:dyDescent="0.2">
      <c r="A31" s="22">
        <v>74.599999999999994</v>
      </c>
      <c r="B31" s="23" t="s">
        <v>41</v>
      </c>
      <c r="C31" s="24">
        <v>2004</v>
      </c>
      <c r="D31" s="49" t="s">
        <v>37</v>
      </c>
      <c r="E31" s="26">
        <v>81</v>
      </c>
      <c r="F31" s="26">
        <v>85</v>
      </c>
      <c r="G31" s="26">
        <v>90</v>
      </c>
      <c r="H31" s="27">
        <f t="shared" si="12"/>
        <v>90</v>
      </c>
      <c r="I31" s="26">
        <v>100</v>
      </c>
      <c r="J31" s="26">
        <v>105</v>
      </c>
      <c r="K31" s="26">
        <v>110</v>
      </c>
      <c r="L31" s="32">
        <f t="shared" si="13"/>
        <v>110</v>
      </c>
      <c r="M31" s="33">
        <f t="shared" si="14"/>
        <v>200</v>
      </c>
      <c r="N31" s="30">
        <f t="shared" si="15"/>
        <v>254</v>
      </c>
      <c r="P31" s="31">
        <v>4</v>
      </c>
    </row>
    <row r="32" spans="1:16" x14ac:dyDescent="0.2">
      <c r="A32" s="22">
        <v>84.8</v>
      </c>
      <c r="B32" s="23" t="s">
        <v>42</v>
      </c>
      <c r="C32" s="24">
        <v>2005</v>
      </c>
      <c r="D32" s="49" t="s">
        <v>37</v>
      </c>
      <c r="E32" s="26">
        <v>105</v>
      </c>
      <c r="F32" s="26">
        <v>110</v>
      </c>
      <c r="G32" s="26">
        <v>115</v>
      </c>
      <c r="H32" s="27">
        <f t="shared" si="12"/>
        <v>115</v>
      </c>
      <c r="I32" s="26">
        <v>132</v>
      </c>
      <c r="J32" s="26">
        <v>138</v>
      </c>
      <c r="K32" s="26">
        <v>0</v>
      </c>
      <c r="L32" s="32">
        <f t="shared" si="13"/>
        <v>138</v>
      </c>
      <c r="M32" s="33">
        <f t="shared" si="14"/>
        <v>253</v>
      </c>
      <c r="N32" s="30">
        <f t="shared" si="15"/>
        <v>300.7158</v>
      </c>
      <c r="P32" s="31">
        <v>4</v>
      </c>
    </row>
    <row r="33" spans="1:16" x14ac:dyDescent="0.2">
      <c r="A33" s="36"/>
      <c r="B33" s="37" t="s">
        <v>37</v>
      </c>
      <c r="C33" s="38"/>
      <c r="D33" s="39"/>
      <c r="E33" s="40"/>
      <c r="F33" s="40"/>
      <c r="G33" s="40"/>
      <c r="H33" s="41"/>
      <c r="I33" s="40"/>
      <c r="J33" s="40"/>
      <c r="K33" s="40"/>
      <c r="L33" s="42"/>
      <c r="M33" s="43"/>
      <c r="N33" s="44">
        <f>SUM(N27:N32)-MIN(N27:N32)</f>
        <v>1378.6162999999999</v>
      </c>
      <c r="O33" s="45">
        <v>2</v>
      </c>
      <c r="P33" s="31">
        <v>4</v>
      </c>
    </row>
    <row r="34" spans="1:16" x14ac:dyDescent="0.2">
      <c r="A34" s="46">
        <v>78.5</v>
      </c>
      <c r="B34" s="47" t="s">
        <v>43</v>
      </c>
      <c r="C34" s="48">
        <v>1991</v>
      </c>
      <c r="D34" s="49" t="s">
        <v>44</v>
      </c>
      <c r="E34" s="26">
        <v>85</v>
      </c>
      <c r="F34" s="26">
        <v>90</v>
      </c>
      <c r="G34" s="34">
        <v>-93</v>
      </c>
      <c r="H34" s="27">
        <f t="shared" ref="H34:H39" si="16">IF(MAX(E34:G34)&lt;0,0,MAX(E34:G34))</f>
        <v>90</v>
      </c>
      <c r="I34" s="26">
        <v>115</v>
      </c>
      <c r="J34" s="26">
        <v>120</v>
      </c>
      <c r="K34" s="34">
        <v>-123</v>
      </c>
      <c r="L34" s="28">
        <f t="shared" ref="L34:L39" si="17">IF(MAX(I34:K34)&lt;0,0,MAX(I34:K34))</f>
        <v>120</v>
      </c>
      <c r="M34" s="29">
        <f t="shared" ref="M34:M39" si="18">SUM(H34,L34)</f>
        <v>210</v>
      </c>
      <c r="N34" s="30">
        <f t="shared" ref="N34:N39" si="19">IF(ISNUMBER(A34), (IF(175.508&lt; A34,M34, TRUNC(10^(0.75194503*((LOG((A34/175.508)/LOG(10))*(LOG((A34/175.508)/LOG(10)))))),4)*M34)), 0)</f>
        <v>259.43400000000003</v>
      </c>
      <c r="P34" s="31">
        <v>1</v>
      </c>
    </row>
    <row r="35" spans="1:16" x14ac:dyDescent="0.2">
      <c r="A35" s="22">
        <v>110.2</v>
      </c>
      <c r="B35" s="23" t="s">
        <v>45</v>
      </c>
      <c r="C35" s="24">
        <v>1988</v>
      </c>
      <c r="D35" s="49" t="s">
        <v>44</v>
      </c>
      <c r="E35" s="26">
        <v>100</v>
      </c>
      <c r="F35" s="26">
        <v>105</v>
      </c>
      <c r="G35" s="26">
        <v>108</v>
      </c>
      <c r="H35" s="27">
        <f t="shared" si="16"/>
        <v>108</v>
      </c>
      <c r="I35" s="26">
        <v>120</v>
      </c>
      <c r="J35" s="26">
        <v>0</v>
      </c>
      <c r="K35" s="26">
        <v>0</v>
      </c>
      <c r="L35" s="32">
        <f t="shared" si="17"/>
        <v>120</v>
      </c>
      <c r="M35" s="33">
        <f t="shared" si="18"/>
        <v>228</v>
      </c>
      <c r="N35" s="30">
        <f t="shared" si="19"/>
        <v>244.68959999999998</v>
      </c>
      <c r="P35" s="31">
        <v>2</v>
      </c>
    </row>
    <row r="36" spans="1:16" x14ac:dyDescent="0.2">
      <c r="A36" s="22">
        <v>80.900000000000006</v>
      </c>
      <c r="B36" s="23" t="s">
        <v>46</v>
      </c>
      <c r="C36" s="24">
        <v>1999</v>
      </c>
      <c r="D36" s="49" t="s">
        <v>44</v>
      </c>
      <c r="E36" s="26">
        <v>75</v>
      </c>
      <c r="F36" s="34">
        <v>-80</v>
      </c>
      <c r="G36" s="34">
        <v>-80</v>
      </c>
      <c r="H36" s="27">
        <f t="shared" si="16"/>
        <v>75</v>
      </c>
      <c r="I36" s="26">
        <v>95</v>
      </c>
      <c r="J36" s="26">
        <v>100</v>
      </c>
      <c r="K36" s="26">
        <v>105</v>
      </c>
      <c r="L36" s="32">
        <f t="shared" si="17"/>
        <v>105</v>
      </c>
      <c r="M36" s="33">
        <f t="shared" si="18"/>
        <v>180</v>
      </c>
      <c r="N36" s="30">
        <f t="shared" si="19"/>
        <v>218.934</v>
      </c>
      <c r="P36" s="31">
        <v>3</v>
      </c>
    </row>
    <row r="37" spans="1:16" x14ac:dyDescent="0.2">
      <c r="A37" s="22">
        <v>90.2</v>
      </c>
      <c r="B37" s="23" t="s">
        <v>47</v>
      </c>
      <c r="C37" s="24">
        <v>1988</v>
      </c>
      <c r="D37" s="49" t="s">
        <v>44</v>
      </c>
      <c r="E37" s="26">
        <v>88</v>
      </c>
      <c r="F37" s="26">
        <v>92</v>
      </c>
      <c r="G37" s="26">
        <v>97</v>
      </c>
      <c r="H37" s="27">
        <f t="shared" si="16"/>
        <v>97</v>
      </c>
      <c r="I37" s="26">
        <v>117</v>
      </c>
      <c r="J37" s="26">
        <v>123</v>
      </c>
      <c r="K37" s="34">
        <v>-128</v>
      </c>
      <c r="L37" s="32">
        <f t="shared" si="17"/>
        <v>123</v>
      </c>
      <c r="M37" s="33">
        <f t="shared" si="18"/>
        <v>220</v>
      </c>
      <c r="N37" s="30">
        <f t="shared" si="19"/>
        <v>254.232</v>
      </c>
      <c r="P37" s="31">
        <v>3</v>
      </c>
    </row>
    <row r="38" spans="1:16" x14ac:dyDescent="0.2">
      <c r="A38" s="22">
        <v>93.1</v>
      </c>
      <c r="B38" s="23" t="s">
        <v>48</v>
      </c>
      <c r="C38" s="24">
        <v>1995</v>
      </c>
      <c r="D38" s="49" t="s">
        <v>44</v>
      </c>
      <c r="E38" s="26">
        <v>110</v>
      </c>
      <c r="F38" s="26">
        <v>115</v>
      </c>
      <c r="G38" s="26">
        <v>120</v>
      </c>
      <c r="H38" s="27">
        <f t="shared" si="16"/>
        <v>120</v>
      </c>
      <c r="I38" s="26">
        <v>140</v>
      </c>
      <c r="J38" s="26">
        <v>145</v>
      </c>
      <c r="K38" s="26">
        <v>150</v>
      </c>
      <c r="L38" s="32">
        <f t="shared" si="17"/>
        <v>150</v>
      </c>
      <c r="M38" s="33">
        <f t="shared" si="18"/>
        <v>270</v>
      </c>
      <c r="N38" s="30">
        <f t="shared" si="19"/>
        <v>307.85400000000004</v>
      </c>
      <c r="P38" s="31">
        <v>4</v>
      </c>
    </row>
    <row r="39" spans="1:16" x14ac:dyDescent="0.2">
      <c r="A39" s="22">
        <v>88.3</v>
      </c>
      <c r="B39" s="23" t="s">
        <v>49</v>
      </c>
      <c r="C39" s="24">
        <v>2002</v>
      </c>
      <c r="D39" s="49" t="s">
        <v>44</v>
      </c>
      <c r="E39" s="26">
        <v>75</v>
      </c>
      <c r="F39" s="26">
        <v>82</v>
      </c>
      <c r="G39" s="26">
        <v>-88</v>
      </c>
      <c r="H39" s="27">
        <f t="shared" si="16"/>
        <v>82</v>
      </c>
      <c r="I39" s="26">
        <v>102</v>
      </c>
      <c r="J39" s="26">
        <v>107</v>
      </c>
      <c r="K39" s="26">
        <v>113</v>
      </c>
      <c r="L39" s="32">
        <f t="shared" si="17"/>
        <v>113</v>
      </c>
      <c r="M39" s="33">
        <f t="shared" si="18"/>
        <v>195</v>
      </c>
      <c r="N39" s="30">
        <f t="shared" si="19"/>
        <v>227.48700000000002</v>
      </c>
      <c r="P39" s="31">
        <v>4</v>
      </c>
    </row>
    <row r="40" spans="1:16" x14ac:dyDescent="0.2">
      <c r="A40" s="36"/>
      <c r="B40" s="37" t="s">
        <v>44</v>
      </c>
      <c r="C40" s="38"/>
      <c r="D40" s="39"/>
      <c r="E40" s="40"/>
      <c r="F40" s="40"/>
      <c r="G40" s="40"/>
      <c r="H40" s="41"/>
      <c r="I40" s="40"/>
      <c r="J40" s="40"/>
      <c r="K40" s="40"/>
      <c r="L40" s="42"/>
      <c r="M40" s="43"/>
      <c r="N40" s="44">
        <f>SUM(N34:N39)-MIN(N34:N39)</f>
        <v>1293.6966</v>
      </c>
      <c r="O40" s="45">
        <v>5</v>
      </c>
      <c r="P40" s="31">
        <v>4</v>
      </c>
    </row>
    <row r="41" spans="1:16" x14ac:dyDescent="0.2">
      <c r="A41" s="46">
        <v>98.3</v>
      </c>
      <c r="B41" s="47" t="s">
        <v>50</v>
      </c>
      <c r="C41" s="48">
        <v>1975</v>
      </c>
      <c r="D41" s="49" t="s">
        <v>51</v>
      </c>
      <c r="E41" s="50">
        <v>-80</v>
      </c>
      <c r="F41" s="26">
        <v>80</v>
      </c>
      <c r="G41" s="26">
        <v>85</v>
      </c>
      <c r="H41" s="27">
        <f t="shared" ref="H41:H46" si="20">IF(MAX(E41:G41)&lt;0,0,MAX(E41:G41))</f>
        <v>85</v>
      </c>
      <c r="I41" s="26">
        <v>105</v>
      </c>
      <c r="J41" s="34">
        <v>-110</v>
      </c>
      <c r="K41" s="26">
        <v>110</v>
      </c>
      <c r="L41" s="28">
        <f t="shared" ref="L41:L46" si="21">IF(MAX(I41:K41)&lt;0,0,MAX(I41:K41))</f>
        <v>110</v>
      </c>
      <c r="M41" s="29">
        <f t="shared" ref="M41:M46" si="22">SUM(H41,L41)</f>
        <v>195</v>
      </c>
      <c r="N41" s="30">
        <f t="shared" ref="N41:N46" si="23">IF(ISNUMBER(A41), (IF(175.508&lt; A41,M41, TRUNC(10^(0.75194503*((LOG((A41/175.508)/LOG(10))*(LOG((A41/175.508)/LOG(10)))))),4)*M41)), 0)</f>
        <v>217.60049999999998</v>
      </c>
      <c r="P41" s="31">
        <v>1</v>
      </c>
    </row>
    <row r="42" spans="1:16" x14ac:dyDescent="0.2">
      <c r="A42" s="22">
        <v>88.2</v>
      </c>
      <c r="B42" s="23" t="s">
        <v>52</v>
      </c>
      <c r="C42" s="24">
        <v>2006</v>
      </c>
      <c r="D42" s="49" t="s">
        <v>51</v>
      </c>
      <c r="E42" s="26">
        <v>80</v>
      </c>
      <c r="F42" s="26">
        <v>82</v>
      </c>
      <c r="G42" s="26">
        <v>85</v>
      </c>
      <c r="H42" s="27">
        <f t="shared" si="20"/>
        <v>85</v>
      </c>
      <c r="I42" s="26">
        <v>105</v>
      </c>
      <c r="J42" s="26">
        <v>110</v>
      </c>
      <c r="K42" s="26">
        <v>115</v>
      </c>
      <c r="L42" s="32">
        <f t="shared" si="21"/>
        <v>115</v>
      </c>
      <c r="M42" s="33">
        <f t="shared" si="22"/>
        <v>200</v>
      </c>
      <c r="N42" s="30">
        <f t="shared" si="23"/>
        <v>233.44</v>
      </c>
      <c r="P42" s="31">
        <v>1</v>
      </c>
    </row>
    <row r="43" spans="1:16" x14ac:dyDescent="0.2">
      <c r="A43" s="22">
        <v>67.5</v>
      </c>
      <c r="B43" s="23" t="s">
        <v>53</v>
      </c>
      <c r="C43" s="24">
        <v>2000</v>
      </c>
      <c r="D43" s="49" t="s">
        <v>51</v>
      </c>
      <c r="E43" s="26">
        <v>80</v>
      </c>
      <c r="F43" s="26">
        <v>85</v>
      </c>
      <c r="G43" s="34">
        <v>-88</v>
      </c>
      <c r="H43" s="27">
        <f t="shared" si="20"/>
        <v>85</v>
      </c>
      <c r="I43" s="26">
        <v>100</v>
      </c>
      <c r="J43" s="26">
        <v>105</v>
      </c>
      <c r="K43" s="26">
        <v>108</v>
      </c>
      <c r="L43" s="32">
        <f t="shared" si="21"/>
        <v>108</v>
      </c>
      <c r="M43" s="33">
        <f t="shared" si="22"/>
        <v>193</v>
      </c>
      <c r="N43" s="30">
        <f t="shared" si="23"/>
        <v>260.04820000000001</v>
      </c>
      <c r="P43" s="31">
        <v>2</v>
      </c>
    </row>
    <row r="44" spans="1:16" x14ac:dyDescent="0.2">
      <c r="A44" s="22">
        <v>87.4</v>
      </c>
      <c r="B44" s="23" t="s">
        <v>54</v>
      </c>
      <c r="C44" s="24">
        <v>1999</v>
      </c>
      <c r="D44" s="49" t="s">
        <v>51</v>
      </c>
      <c r="E44" s="26">
        <v>90</v>
      </c>
      <c r="F44" s="26">
        <v>94</v>
      </c>
      <c r="G44" s="34">
        <v>-98</v>
      </c>
      <c r="H44" s="27">
        <f t="shared" si="20"/>
        <v>94</v>
      </c>
      <c r="I44" s="26">
        <v>120</v>
      </c>
      <c r="J44" s="26">
        <v>125</v>
      </c>
      <c r="K44" s="26">
        <v>128</v>
      </c>
      <c r="L44" s="32">
        <f t="shared" si="21"/>
        <v>128</v>
      </c>
      <c r="M44" s="33">
        <f t="shared" si="22"/>
        <v>222</v>
      </c>
      <c r="N44" s="30">
        <f t="shared" si="23"/>
        <v>260.18399999999997</v>
      </c>
      <c r="P44" s="31">
        <v>2</v>
      </c>
    </row>
    <row r="45" spans="1:16" x14ac:dyDescent="0.2">
      <c r="A45" s="22">
        <v>82</v>
      </c>
      <c r="B45" s="23" t="s">
        <v>55</v>
      </c>
      <c r="C45" s="24">
        <v>1999</v>
      </c>
      <c r="D45" s="49" t="s">
        <v>51</v>
      </c>
      <c r="E45" s="26">
        <v>100</v>
      </c>
      <c r="F45" s="26">
        <v>104</v>
      </c>
      <c r="G45" s="34">
        <v>-108</v>
      </c>
      <c r="H45" s="27">
        <f t="shared" si="20"/>
        <v>104</v>
      </c>
      <c r="I45" s="34">
        <v>-115</v>
      </c>
      <c r="J45" s="26">
        <v>120</v>
      </c>
      <c r="K45" s="26">
        <v>127</v>
      </c>
      <c r="L45" s="32">
        <f t="shared" si="21"/>
        <v>127</v>
      </c>
      <c r="M45" s="33">
        <f t="shared" si="22"/>
        <v>231</v>
      </c>
      <c r="N45" s="30">
        <f t="shared" si="23"/>
        <v>279.0711</v>
      </c>
      <c r="P45" s="31">
        <v>3</v>
      </c>
    </row>
    <row r="46" spans="1:16" x14ac:dyDescent="0.2">
      <c r="A46" s="22">
        <v>118</v>
      </c>
      <c r="B46" s="23" t="s">
        <v>56</v>
      </c>
      <c r="C46" s="24">
        <v>1990</v>
      </c>
      <c r="D46" s="49" t="s">
        <v>51</v>
      </c>
      <c r="E46" s="26">
        <v>110</v>
      </c>
      <c r="F46" s="26">
        <v>115</v>
      </c>
      <c r="G46" s="26">
        <v>117</v>
      </c>
      <c r="H46" s="27">
        <f t="shared" si="20"/>
        <v>117</v>
      </c>
      <c r="I46" s="26">
        <v>120</v>
      </c>
      <c r="J46" s="26">
        <v>125</v>
      </c>
      <c r="K46" s="26">
        <v>130</v>
      </c>
      <c r="L46" s="32">
        <f t="shared" si="21"/>
        <v>130</v>
      </c>
      <c r="M46" s="33">
        <f t="shared" si="22"/>
        <v>247</v>
      </c>
      <c r="N46" s="30">
        <f t="shared" si="23"/>
        <v>260.04160000000002</v>
      </c>
      <c r="P46" s="31">
        <v>3</v>
      </c>
    </row>
    <row r="47" spans="1:16" x14ac:dyDescent="0.2">
      <c r="A47" s="36"/>
      <c r="B47" s="37" t="s">
        <v>57</v>
      </c>
      <c r="C47" s="38"/>
      <c r="D47" s="39"/>
      <c r="E47" s="40"/>
      <c r="F47" s="40"/>
      <c r="G47" s="40"/>
      <c r="H47" s="41"/>
      <c r="I47" s="40"/>
      <c r="J47" s="40"/>
      <c r="K47" s="40"/>
      <c r="L47" s="42"/>
      <c r="M47" s="43"/>
      <c r="N47" s="44">
        <f>SUM(N41:N46)-MIN(N41:N46)</f>
        <v>1292.7849000000001</v>
      </c>
      <c r="O47" s="45">
        <v>6</v>
      </c>
      <c r="P47" s="31">
        <v>4</v>
      </c>
    </row>
    <row r="48" spans="1:16" x14ac:dyDescent="0.2">
      <c r="A48" s="46">
        <v>87.5</v>
      </c>
      <c r="B48" s="47" t="s">
        <v>58</v>
      </c>
      <c r="C48" s="48">
        <v>1991</v>
      </c>
      <c r="D48" s="49" t="s">
        <v>59</v>
      </c>
      <c r="E48" s="26">
        <v>90</v>
      </c>
      <c r="F48" s="26">
        <v>95</v>
      </c>
      <c r="G48" s="50">
        <v>-101</v>
      </c>
      <c r="H48" s="27">
        <f t="shared" ref="H48:H53" si="24">IF(MAX(E48:G48)&lt;0,0,MAX(E48:G48))</f>
        <v>95</v>
      </c>
      <c r="I48" s="26">
        <v>118</v>
      </c>
      <c r="J48" s="34">
        <v>-123</v>
      </c>
      <c r="K48" s="26">
        <v>123</v>
      </c>
      <c r="L48" s="28">
        <f t="shared" ref="L48:L53" si="25">IF(MAX(I48:K48)&lt;0,0,MAX(I48:K48))</f>
        <v>123</v>
      </c>
      <c r="M48" s="29">
        <f t="shared" ref="M48:M53" si="26">SUM(H48,L48)</f>
        <v>218</v>
      </c>
      <c r="N48" s="30">
        <f t="shared" ref="N48:N53" si="27">IF(ISNUMBER(A48), (IF(175.508&lt; A48,M48, TRUNC(10^(0.75194503*((LOG((A48/175.508)/LOG(10))*(LOG((A48/175.508)/LOG(10)))))),4)*M48)), 0)</f>
        <v>255.36519999999999</v>
      </c>
      <c r="P48" s="31">
        <v>1</v>
      </c>
    </row>
    <row r="49" spans="1:16" x14ac:dyDescent="0.2">
      <c r="A49" s="22">
        <v>81.400000000000006</v>
      </c>
      <c r="B49" s="23" t="s">
        <v>60</v>
      </c>
      <c r="C49" s="24">
        <v>1990</v>
      </c>
      <c r="D49" s="49" t="s">
        <v>59</v>
      </c>
      <c r="E49" s="26">
        <v>90</v>
      </c>
      <c r="F49" s="26">
        <v>95</v>
      </c>
      <c r="G49" s="50">
        <v>-98</v>
      </c>
      <c r="H49" s="27">
        <f t="shared" si="24"/>
        <v>95</v>
      </c>
      <c r="I49" s="34">
        <v>-110</v>
      </c>
      <c r="J49" s="34">
        <v>-110</v>
      </c>
      <c r="K49" s="26">
        <v>110</v>
      </c>
      <c r="L49" s="32">
        <f t="shared" si="25"/>
        <v>110</v>
      </c>
      <c r="M49" s="33">
        <f t="shared" si="26"/>
        <v>205</v>
      </c>
      <c r="N49" s="30">
        <f t="shared" si="27"/>
        <v>248.58299999999997</v>
      </c>
      <c r="P49" s="31">
        <v>1</v>
      </c>
    </row>
    <row r="50" spans="1:16" x14ac:dyDescent="0.2">
      <c r="A50" s="22">
        <v>94.1</v>
      </c>
      <c r="B50" s="23" t="s">
        <v>61</v>
      </c>
      <c r="C50" s="24">
        <v>1997</v>
      </c>
      <c r="D50" s="49" t="s">
        <v>59</v>
      </c>
      <c r="E50" s="26">
        <v>105</v>
      </c>
      <c r="F50" s="26">
        <v>110</v>
      </c>
      <c r="G50" s="26">
        <v>115</v>
      </c>
      <c r="H50" s="27">
        <f t="shared" si="24"/>
        <v>115</v>
      </c>
      <c r="I50" s="26">
        <v>128</v>
      </c>
      <c r="J50" s="26">
        <v>134</v>
      </c>
      <c r="K50" s="26">
        <v>140</v>
      </c>
      <c r="L50" s="32">
        <f t="shared" si="25"/>
        <v>140</v>
      </c>
      <c r="M50" s="33">
        <f t="shared" si="26"/>
        <v>255</v>
      </c>
      <c r="N50" s="30">
        <f t="shared" si="27"/>
        <v>289.476</v>
      </c>
      <c r="P50" s="31">
        <v>2</v>
      </c>
    </row>
    <row r="51" spans="1:16" x14ac:dyDescent="0.2">
      <c r="A51" s="22">
        <v>90.1</v>
      </c>
      <c r="B51" s="23" t="s">
        <v>62</v>
      </c>
      <c r="C51" s="24">
        <v>1998</v>
      </c>
      <c r="D51" s="49" t="s">
        <v>59</v>
      </c>
      <c r="E51" s="26">
        <v>90</v>
      </c>
      <c r="F51" s="26">
        <v>97</v>
      </c>
      <c r="G51" s="34">
        <v>-102</v>
      </c>
      <c r="H51" s="27">
        <f t="shared" si="24"/>
        <v>97</v>
      </c>
      <c r="I51" s="26">
        <v>115</v>
      </c>
      <c r="J51" s="26">
        <v>121</v>
      </c>
      <c r="K51" s="34">
        <v>-126</v>
      </c>
      <c r="L51" s="32">
        <f t="shared" si="25"/>
        <v>121</v>
      </c>
      <c r="M51" s="33">
        <f t="shared" si="26"/>
        <v>218</v>
      </c>
      <c r="N51" s="30">
        <f t="shared" si="27"/>
        <v>252.05159999999998</v>
      </c>
      <c r="P51" s="31">
        <v>2</v>
      </c>
    </row>
    <row r="52" spans="1:16" x14ac:dyDescent="0.2">
      <c r="A52" s="22">
        <v>90.6</v>
      </c>
      <c r="B52" s="23" t="s">
        <v>63</v>
      </c>
      <c r="C52" s="24">
        <v>1982</v>
      </c>
      <c r="D52" s="49" t="s">
        <v>59</v>
      </c>
      <c r="E52" s="26">
        <v>105</v>
      </c>
      <c r="F52" s="34">
        <v>-110</v>
      </c>
      <c r="G52" s="26">
        <v>111</v>
      </c>
      <c r="H52" s="27">
        <f t="shared" si="24"/>
        <v>111</v>
      </c>
      <c r="I52" s="26">
        <v>120</v>
      </c>
      <c r="J52" s="34">
        <v>-127</v>
      </c>
      <c r="K52" s="26">
        <v>130</v>
      </c>
      <c r="L52" s="32">
        <f t="shared" si="25"/>
        <v>130</v>
      </c>
      <c r="M52" s="33">
        <f t="shared" si="26"/>
        <v>241</v>
      </c>
      <c r="N52" s="30">
        <f t="shared" si="27"/>
        <v>277.96940000000001</v>
      </c>
      <c r="P52" s="31">
        <v>3</v>
      </c>
    </row>
    <row r="53" spans="1:16" x14ac:dyDescent="0.2">
      <c r="A53" s="22"/>
      <c r="B53" s="23"/>
      <c r="C53" s="24"/>
      <c r="D53" s="25"/>
      <c r="E53" s="26"/>
      <c r="F53" s="26"/>
      <c r="G53" s="26"/>
      <c r="H53" s="27">
        <f t="shared" si="24"/>
        <v>0</v>
      </c>
      <c r="I53" s="26"/>
      <c r="J53" s="26"/>
      <c r="K53" s="26"/>
      <c r="L53" s="32">
        <f t="shared" si="25"/>
        <v>0</v>
      </c>
      <c r="M53" s="33">
        <f t="shared" si="26"/>
        <v>0</v>
      </c>
      <c r="N53" s="30">
        <f t="shared" si="27"/>
        <v>0</v>
      </c>
      <c r="P53" s="31">
        <v>3</v>
      </c>
    </row>
    <row r="54" spans="1:16" x14ac:dyDescent="0.2">
      <c r="A54" s="36"/>
      <c r="B54" s="37" t="s">
        <v>59</v>
      </c>
      <c r="C54" s="38"/>
      <c r="D54" s="39"/>
      <c r="E54" s="40"/>
      <c r="F54" s="40"/>
      <c r="G54" s="40"/>
      <c r="H54" s="41"/>
      <c r="I54" s="40"/>
      <c r="J54" s="40"/>
      <c r="K54" s="40"/>
      <c r="L54" s="42"/>
      <c r="M54" s="43"/>
      <c r="N54" s="44">
        <f>SUM(N48:N53)-MIN(N48:N53)</f>
        <v>1323.4451999999999</v>
      </c>
      <c r="O54" s="45">
        <v>4</v>
      </c>
      <c r="P54" s="31">
        <v>4</v>
      </c>
    </row>
    <row r="55" spans="1:16" x14ac:dyDescent="0.2">
      <c r="A55" s="46">
        <v>112.1</v>
      </c>
      <c r="B55" s="47" t="s">
        <v>64</v>
      </c>
      <c r="C55" s="48">
        <v>1982</v>
      </c>
      <c r="D55" s="49" t="s">
        <v>65</v>
      </c>
      <c r="E55" s="26">
        <v>83</v>
      </c>
      <c r="F55" s="26">
        <v>88</v>
      </c>
      <c r="G55" s="50">
        <v>-90</v>
      </c>
      <c r="H55" s="27">
        <f t="shared" ref="H55:H60" si="28">IF(MAX(E55:G55)&lt;0,0,MAX(E55:G55))</f>
        <v>88</v>
      </c>
      <c r="I55" s="34">
        <v>-103</v>
      </c>
      <c r="J55" s="26">
        <v>103</v>
      </c>
      <c r="K55" s="26">
        <v>106</v>
      </c>
      <c r="L55" s="28">
        <f t="shared" ref="L55:L60" si="29">IF(MAX(I55:K55)&lt;0,0,MAX(I55:K55))</f>
        <v>106</v>
      </c>
      <c r="M55" s="29">
        <f t="shared" ref="M55:M60" si="30">SUM(H55,L55)</f>
        <v>194</v>
      </c>
      <c r="N55" s="30">
        <f t="shared" ref="N55:N60" si="31">IF(ISNUMBER(A55), (IF(175.508&lt; A55,M55, TRUNC(10^(0.75194503*((LOG((A55/175.508)/LOG(10))*(LOG((A55/175.508)/LOG(10)))))),4)*M55)), 0)</f>
        <v>207.15320000000003</v>
      </c>
      <c r="P55" s="31">
        <v>1</v>
      </c>
    </row>
    <row r="56" spans="1:16" x14ac:dyDescent="0.2">
      <c r="A56" s="22">
        <v>98.1</v>
      </c>
      <c r="B56" s="23" t="s">
        <v>66</v>
      </c>
      <c r="C56" s="24">
        <v>1995</v>
      </c>
      <c r="D56" s="49" t="s">
        <v>65</v>
      </c>
      <c r="E56" s="26">
        <v>110</v>
      </c>
      <c r="F56" s="50">
        <v>-115</v>
      </c>
      <c r="G56" s="26">
        <v>118</v>
      </c>
      <c r="H56" s="27">
        <f t="shared" si="28"/>
        <v>118</v>
      </c>
      <c r="I56" s="26">
        <v>140</v>
      </c>
      <c r="J56" s="26">
        <v>145</v>
      </c>
      <c r="K56" s="34">
        <v>-150</v>
      </c>
      <c r="L56" s="32">
        <f t="shared" si="29"/>
        <v>145</v>
      </c>
      <c r="M56" s="33">
        <f t="shared" si="30"/>
        <v>263</v>
      </c>
      <c r="N56" s="30">
        <f t="shared" si="31"/>
        <v>293.71840000000003</v>
      </c>
      <c r="P56" s="31">
        <v>1</v>
      </c>
    </row>
    <row r="57" spans="1:16" x14ac:dyDescent="0.2">
      <c r="A57" s="22">
        <v>111.4</v>
      </c>
      <c r="B57" s="23" t="s">
        <v>67</v>
      </c>
      <c r="C57" s="24">
        <v>1991</v>
      </c>
      <c r="D57" s="49" t="s">
        <v>65</v>
      </c>
      <c r="E57" s="26">
        <v>90</v>
      </c>
      <c r="F57" s="34">
        <v>-93</v>
      </c>
      <c r="G57" s="34">
        <v>-94</v>
      </c>
      <c r="H57" s="27">
        <f t="shared" si="28"/>
        <v>90</v>
      </c>
      <c r="I57" s="34">
        <v>-110</v>
      </c>
      <c r="J57" s="26">
        <v>110</v>
      </c>
      <c r="K57" s="26">
        <v>115</v>
      </c>
      <c r="L57" s="32">
        <f t="shared" si="29"/>
        <v>115</v>
      </c>
      <c r="M57" s="33">
        <f t="shared" si="30"/>
        <v>205</v>
      </c>
      <c r="N57" s="30">
        <f t="shared" si="31"/>
        <v>219.30900000000003</v>
      </c>
      <c r="P57" s="31">
        <v>2</v>
      </c>
    </row>
    <row r="58" spans="1:16" x14ac:dyDescent="0.2">
      <c r="A58" s="22">
        <v>90.9</v>
      </c>
      <c r="B58" s="23" t="s">
        <v>68</v>
      </c>
      <c r="C58" s="24">
        <v>1989</v>
      </c>
      <c r="D58" s="49" t="s">
        <v>65</v>
      </c>
      <c r="E58" s="26">
        <v>80</v>
      </c>
      <c r="F58" s="26">
        <v>84</v>
      </c>
      <c r="G58" s="34">
        <v>-87</v>
      </c>
      <c r="H58" s="27">
        <f t="shared" si="28"/>
        <v>84</v>
      </c>
      <c r="I58" s="26">
        <v>100</v>
      </c>
      <c r="J58" s="26">
        <v>105</v>
      </c>
      <c r="K58" s="34">
        <v>-110</v>
      </c>
      <c r="L58" s="32">
        <f t="shared" si="29"/>
        <v>105</v>
      </c>
      <c r="M58" s="33">
        <f t="shared" si="30"/>
        <v>189</v>
      </c>
      <c r="N58" s="30">
        <f t="shared" si="31"/>
        <v>217.69019999999998</v>
      </c>
      <c r="P58" s="31">
        <v>3</v>
      </c>
    </row>
    <row r="59" spans="1:16" x14ac:dyDescent="0.2">
      <c r="A59" s="22">
        <v>83.1</v>
      </c>
      <c r="B59" s="23" t="s">
        <v>69</v>
      </c>
      <c r="C59" s="24">
        <v>1985</v>
      </c>
      <c r="D59" s="49" t="s">
        <v>65</v>
      </c>
      <c r="E59" s="26">
        <v>84</v>
      </c>
      <c r="F59" s="26">
        <v>-87</v>
      </c>
      <c r="G59" s="26">
        <v>-89</v>
      </c>
      <c r="H59" s="27">
        <f t="shared" si="28"/>
        <v>84</v>
      </c>
      <c r="I59" s="26">
        <v>110</v>
      </c>
      <c r="J59" s="26">
        <v>-115</v>
      </c>
      <c r="K59" s="26">
        <v>-115</v>
      </c>
      <c r="L59" s="32">
        <f t="shared" si="29"/>
        <v>110</v>
      </c>
      <c r="M59" s="33">
        <f t="shared" si="30"/>
        <v>194</v>
      </c>
      <c r="N59" s="30">
        <f t="shared" si="31"/>
        <v>232.83879999999999</v>
      </c>
      <c r="P59" s="31">
        <v>4</v>
      </c>
    </row>
    <row r="60" spans="1:16" x14ac:dyDescent="0.2">
      <c r="A60" s="22">
        <v>76</v>
      </c>
      <c r="B60" s="23" t="s">
        <v>70</v>
      </c>
      <c r="C60" s="24">
        <v>1963</v>
      </c>
      <c r="D60" s="49" t="s">
        <v>65</v>
      </c>
      <c r="E60" s="26">
        <v>75</v>
      </c>
      <c r="F60" s="26">
        <v>78</v>
      </c>
      <c r="G60" s="26">
        <v>-80</v>
      </c>
      <c r="H60" s="27">
        <f t="shared" si="28"/>
        <v>78</v>
      </c>
      <c r="I60" s="26">
        <v>85</v>
      </c>
      <c r="J60" s="26">
        <v>90</v>
      </c>
      <c r="K60" s="26">
        <v>0</v>
      </c>
      <c r="L60" s="32">
        <f t="shared" si="29"/>
        <v>90</v>
      </c>
      <c r="M60" s="33">
        <f t="shared" si="30"/>
        <v>168</v>
      </c>
      <c r="N60" s="30">
        <f t="shared" si="31"/>
        <v>211.17599999999999</v>
      </c>
      <c r="P60" s="31">
        <v>4</v>
      </c>
    </row>
    <row r="61" spans="1:16" x14ac:dyDescent="0.2">
      <c r="A61" s="36"/>
      <c r="B61" s="37" t="s">
        <v>65</v>
      </c>
      <c r="C61" s="38"/>
      <c r="D61" s="39"/>
      <c r="E61" s="40"/>
      <c r="F61" s="40"/>
      <c r="G61" s="40"/>
      <c r="H61" s="41"/>
      <c r="I61" s="40"/>
      <c r="J61" s="40"/>
      <c r="K61" s="40"/>
      <c r="L61" s="42"/>
      <c r="M61" s="43"/>
      <c r="N61" s="44">
        <f>SUM(N55:N60)-MIN(N55:N60)</f>
        <v>1174.7324000000001</v>
      </c>
      <c r="O61" s="45">
        <v>8</v>
      </c>
      <c r="P61" s="31">
        <v>4</v>
      </c>
    </row>
    <row r="62" spans="1:16" s="61" customFormat="1" x14ac:dyDescent="0.2">
      <c r="A62" s="51"/>
      <c r="B62" s="52"/>
      <c r="C62" s="53"/>
      <c r="D62" s="54"/>
      <c r="E62" s="35"/>
      <c r="F62" s="35"/>
      <c r="G62" s="35"/>
      <c r="H62" s="55"/>
      <c r="I62" s="35"/>
      <c r="J62" s="35"/>
      <c r="K62" s="35"/>
      <c r="L62" s="56"/>
      <c r="M62" s="57"/>
      <c r="N62" s="58"/>
      <c r="O62" s="59"/>
      <c r="P62" s="60"/>
    </row>
    <row r="63" spans="1:16" x14ac:dyDescent="0.2">
      <c r="A63" t="s">
        <v>71</v>
      </c>
      <c r="B63" t="s">
        <v>72</v>
      </c>
    </row>
    <row r="64" spans="1:16" x14ac:dyDescent="0.2">
      <c r="B64" t="s">
        <v>73</v>
      </c>
    </row>
    <row r="67" spans="1:15" x14ac:dyDescent="0.2">
      <c r="A67" t="s">
        <v>74</v>
      </c>
      <c r="B67" t="s">
        <v>75</v>
      </c>
      <c r="G67" s="5">
        <f>N12</f>
        <v>1350.0636999999999</v>
      </c>
      <c r="H67" s="5"/>
      <c r="I67" s="63">
        <v>3</v>
      </c>
      <c r="M67">
        <f t="shared" ref="M67:N74" si="32">C67+F67</f>
        <v>0</v>
      </c>
      <c r="N67" s="64">
        <f t="shared" si="32"/>
        <v>1350.0636999999999</v>
      </c>
      <c r="O67" s="63">
        <v>1</v>
      </c>
    </row>
    <row r="68" spans="1:15" x14ac:dyDescent="0.2">
      <c r="A68" t="s">
        <v>76</v>
      </c>
      <c r="B68" t="s">
        <v>77</v>
      </c>
      <c r="G68" s="5">
        <f>N33</f>
        <v>1378.6162999999999</v>
      </c>
      <c r="H68" s="5"/>
      <c r="I68" s="63">
        <v>2</v>
      </c>
      <c r="M68">
        <f t="shared" si="32"/>
        <v>0</v>
      </c>
      <c r="N68" s="64">
        <f t="shared" si="32"/>
        <v>1378.6162999999999</v>
      </c>
      <c r="O68" s="63">
        <v>1</v>
      </c>
    </row>
    <row r="69" spans="1:15" x14ac:dyDescent="0.2">
      <c r="A69" t="s">
        <v>78</v>
      </c>
      <c r="B69" t="s">
        <v>44</v>
      </c>
      <c r="G69" s="5">
        <f>N40</f>
        <v>1293.6966</v>
      </c>
      <c r="H69" s="5"/>
      <c r="I69" s="63">
        <v>5</v>
      </c>
      <c r="M69">
        <f t="shared" si="32"/>
        <v>0</v>
      </c>
      <c r="N69" s="64">
        <f t="shared" si="32"/>
        <v>1293.6966</v>
      </c>
      <c r="O69" s="63">
        <v>1</v>
      </c>
    </row>
    <row r="70" spans="1:15" x14ac:dyDescent="0.2">
      <c r="A70" t="s">
        <v>79</v>
      </c>
      <c r="B70" t="s">
        <v>51</v>
      </c>
      <c r="D70" s="64"/>
      <c r="G70" s="5">
        <f>N47</f>
        <v>1292.7849000000001</v>
      </c>
      <c r="H70" s="5"/>
      <c r="I70" s="63">
        <v>6</v>
      </c>
      <c r="M70">
        <f t="shared" si="32"/>
        <v>0</v>
      </c>
      <c r="N70" s="64">
        <f t="shared" si="32"/>
        <v>1292.7849000000001</v>
      </c>
      <c r="O70" s="63">
        <v>1</v>
      </c>
    </row>
    <row r="71" spans="1:15" x14ac:dyDescent="0.2">
      <c r="A71" t="s">
        <v>80</v>
      </c>
      <c r="B71" t="s">
        <v>24</v>
      </c>
      <c r="G71" s="5">
        <f>N19</f>
        <v>1392.3616</v>
      </c>
      <c r="H71" s="5"/>
      <c r="I71" s="63">
        <v>1</v>
      </c>
      <c r="M71">
        <f t="shared" si="32"/>
        <v>0</v>
      </c>
      <c r="N71" s="64">
        <f t="shared" si="32"/>
        <v>1392.3616</v>
      </c>
      <c r="O71" s="63">
        <v>1</v>
      </c>
    </row>
    <row r="72" spans="1:15" x14ac:dyDescent="0.2">
      <c r="A72" t="s">
        <v>81</v>
      </c>
      <c r="B72" t="s">
        <v>82</v>
      </c>
      <c r="G72" s="5">
        <f>N26</f>
        <v>1280.9063000000001</v>
      </c>
      <c r="H72" s="5"/>
      <c r="I72" s="63">
        <v>7</v>
      </c>
      <c r="M72">
        <f t="shared" si="32"/>
        <v>0</v>
      </c>
      <c r="N72" s="64">
        <f t="shared" si="32"/>
        <v>1280.9063000000001</v>
      </c>
      <c r="O72" s="63">
        <v>1</v>
      </c>
    </row>
    <row r="73" spans="1:15" x14ac:dyDescent="0.2">
      <c r="A73" t="s">
        <v>83</v>
      </c>
      <c r="B73" t="s">
        <v>59</v>
      </c>
      <c r="G73" s="5">
        <f>N54</f>
        <v>1323.4451999999999</v>
      </c>
      <c r="H73" s="5"/>
      <c r="I73" s="63">
        <v>4</v>
      </c>
      <c r="M73">
        <f t="shared" si="32"/>
        <v>0</v>
      </c>
      <c r="N73" s="64">
        <f t="shared" si="32"/>
        <v>1323.4451999999999</v>
      </c>
      <c r="O73" s="63">
        <v>1</v>
      </c>
    </row>
    <row r="74" spans="1:15" x14ac:dyDescent="0.2">
      <c r="A74" t="s">
        <v>84</v>
      </c>
      <c r="B74" t="s">
        <v>65</v>
      </c>
      <c r="G74" s="5">
        <f>N61</f>
        <v>1174.7324000000001</v>
      </c>
      <c r="H74" s="5"/>
      <c r="I74" s="63">
        <v>8</v>
      </c>
      <c r="M74">
        <f t="shared" si="32"/>
        <v>0</v>
      </c>
      <c r="N74" s="64">
        <f t="shared" si="32"/>
        <v>1174.7324000000001</v>
      </c>
      <c r="O74" s="63">
        <v>1</v>
      </c>
    </row>
    <row r="76" spans="1:15" x14ac:dyDescent="0.2">
      <c r="D76" s="64"/>
      <c r="G76" s="62"/>
      <c r="H76" s="62"/>
      <c r="I76" s="63"/>
      <c r="N76" s="64"/>
      <c r="O76" s="63"/>
    </row>
    <row r="77" spans="1:15" x14ac:dyDescent="0.2">
      <c r="G77" s="62"/>
      <c r="H77" s="62"/>
      <c r="I77" s="63"/>
      <c r="N77" s="64"/>
      <c r="O77" s="63"/>
    </row>
    <row r="78" spans="1:15" x14ac:dyDescent="0.2">
      <c r="G78" s="62"/>
      <c r="H78" s="62"/>
      <c r="I78" s="63"/>
      <c r="N78" s="64"/>
      <c r="O78" s="63"/>
    </row>
  </sheetData>
  <autoFilter ref="A4:P61" xr:uid="{00000000-0009-0000-0000-000000000000}"/>
  <mergeCells count="13">
    <mergeCell ref="G72:H72"/>
    <mergeCell ref="G73:H73"/>
    <mergeCell ref="G74:H74"/>
    <mergeCell ref="G67:H67"/>
    <mergeCell ref="G68:H68"/>
    <mergeCell ref="G69:H69"/>
    <mergeCell ref="G70:H70"/>
    <mergeCell ref="G71:H71"/>
    <mergeCell ref="A1:N1"/>
    <mergeCell ref="A2:B2"/>
    <mergeCell ref="K2:N2"/>
    <mergeCell ref="E4:H4"/>
    <mergeCell ref="I4:L4"/>
  </mergeCells>
  <conditionalFormatting sqref="E24:G25">
    <cfRule type="cellIs" dxfId="7" priority="2" operator="lessThan">
      <formula>0</formula>
    </cfRule>
    <cfRule type="cellIs" dxfId="6" priority="3" operator="lessThan">
      <formula>0</formula>
    </cfRule>
  </conditionalFormatting>
  <conditionalFormatting sqref="I21:I23">
    <cfRule type="cellIs" dxfId="5" priority="4" operator="lessThan">
      <formula>0</formula>
    </cfRule>
    <cfRule type="cellIs" dxfId="4" priority="5" operator="lessThan">
      <formula>0</formula>
    </cfRule>
  </conditionalFormatting>
  <conditionalFormatting sqref="I24:I25">
    <cfRule type="cellIs" dxfId="3" priority="6" operator="lessThan">
      <formula>0</formula>
    </cfRule>
    <cfRule type="cellIs" dxfId="2" priority="7" operator="lessThan">
      <formula>0</formula>
    </cfRule>
  </conditionalFormatting>
  <conditionalFormatting sqref="J21:K25">
    <cfRule type="cellIs" dxfId="1" priority="8" operator="lessThan">
      <formula>0</formula>
    </cfRule>
    <cfRule type="cellIs" dxfId="0" priority="9" operator="lessThan">
      <formula>0</formula>
    </cfRule>
  </conditionalFormatting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topLeftCell="A23" zoomScaleNormal="100" workbookViewId="0">
      <selection sqref="A1:N1"/>
    </sheetView>
  </sheetViews>
  <sheetFormatPr defaultColWidth="8.7109375" defaultRowHeight="12.75" x14ac:dyDescent="0.2"/>
  <cols>
    <col min="2" max="2" width="14.5703125" customWidth="1"/>
  </cols>
  <sheetData>
    <row r="1" spans="1:15" ht="27.7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x14ac:dyDescent="0.2">
      <c r="A2" s="8" t="s">
        <v>85</v>
      </c>
      <c r="B2" s="8"/>
      <c r="C2" s="4" t="s">
        <v>86</v>
      </c>
      <c r="D2" s="4"/>
      <c r="E2" s="4"/>
      <c r="F2" s="4"/>
      <c r="G2" s="4"/>
      <c r="H2" s="4"/>
      <c r="I2" s="4"/>
      <c r="J2" s="4"/>
      <c r="K2" s="4"/>
      <c r="L2" s="7" t="s">
        <v>2</v>
      </c>
      <c r="M2" s="7"/>
      <c r="N2" s="7"/>
    </row>
    <row r="4" spans="1:15" x14ac:dyDescent="0.2">
      <c r="A4" s="65" t="s">
        <v>3</v>
      </c>
      <c r="B4" s="66" t="s">
        <v>4</v>
      </c>
      <c r="C4" s="65" t="s">
        <v>5</v>
      </c>
      <c r="D4" s="67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/>
      <c r="M4" s="68" t="s">
        <v>9</v>
      </c>
      <c r="N4" s="66" t="s">
        <v>10</v>
      </c>
    </row>
    <row r="5" spans="1:15" x14ac:dyDescent="0.2">
      <c r="A5" s="15"/>
      <c r="B5" s="16"/>
      <c r="C5" s="17"/>
      <c r="D5" s="16"/>
      <c r="E5" s="69" t="s">
        <v>11</v>
      </c>
      <c r="F5" s="12" t="s">
        <v>12</v>
      </c>
      <c r="G5" s="18" t="s">
        <v>13</v>
      </c>
      <c r="H5" s="12" t="s">
        <v>14</v>
      </c>
      <c r="I5" s="18" t="s">
        <v>11</v>
      </c>
      <c r="J5" s="12" t="s">
        <v>12</v>
      </c>
      <c r="K5" s="18" t="s">
        <v>13</v>
      </c>
      <c r="L5" s="12" t="s">
        <v>14</v>
      </c>
      <c r="M5" s="19"/>
      <c r="N5" s="16"/>
    </row>
    <row r="6" spans="1:15" x14ac:dyDescent="0.2">
      <c r="A6" s="22">
        <v>69.7</v>
      </c>
      <c r="B6" s="23" t="s">
        <v>87</v>
      </c>
      <c r="C6" s="24">
        <v>2007</v>
      </c>
      <c r="D6" s="25"/>
      <c r="E6" s="70">
        <v>25</v>
      </c>
      <c r="F6" s="71">
        <v>-27</v>
      </c>
      <c r="G6" s="70">
        <v>27</v>
      </c>
      <c r="H6" s="28">
        <f t="shared" ref="H6:H11" si="0">IF(MAX(E6:G6)&lt;0,0,MAX(E6:G6))</f>
        <v>27</v>
      </c>
      <c r="I6" s="70">
        <v>32</v>
      </c>
      <c r="J6" s="71">
        <v>35</v>
      </c>
      <c r="K6" s="70">
        <v>-40</v>
      </c>
      <c r="L6" s="28">
        <f t="shared" ref="L6:L11" si="1">IF(MAX(I6:K6)&lt;0,0,MAX(I6:K6))</f>
        <v>35</v>
      </c>
      <c r="M6" s="29">
        <f t="shared" ref="M6:M11" si="2">SUM(H6,L6)</f>
        <v>62</v>
      </c>
      <c r="N6" s="30">
        <f t="shared" ref="N6:N11" si="3">IF(ISNUMBER(A6), (IF(175.508&lt; A6,M6, TRUNC(10^(0.75194503*((LOG((A6/175.508)/LOG(10))*(LOG((A6/175.508)/LOG(10)))))),4)*M6)), 0)</f>
        <v>81.908199999999994</v>
      </c>
      <c r="O6">
        <v>4</v>
      </c>
    </row>
    <row r="7" spans="1:15" x14ac:dyDescent="0.2">
      <c r="A7" s="22">
        <v>99.8</v>
      </c>
      <c r="B7" s="23" t="s">
        <v>88</v>
      </c>
      <c r="C7" s="24">
        <v>2004</v>
      </c>
      <c r="D7" s="72"/>
      <c r="E7" s="70">
        <v>37</v>
      </c>
      <c r="F7" s="71">
        <v>40</v>
      </c>
      <c r="G7" s="70">
        <v>45</v>
      </c>
      <c r="H7" s="28">
        <f t="shared" si="0"/>
        <v>45</v>
      </c>
      <c r="I7" s="70">
        <v>47</v>
      </c>
      <c r="J7" s="71">
        <v>53</v>
      </c>
      <c r="K7" s="70">
        <v>55</v>
      </c>
      <c r="L7" s="32">
        <f t="shared" si="1"/>
        <v>55</v>
      </c>
      <c r="M7" s="33">
        <f t="shared" si="2"/>
        <v>100</v>
      </c>
      <c r="N7" s="30">
        <f t="shared" si="3"/>
        <v>110.96</v>
      </c>
      <c r="O7">
        <v>3</v>
      </c>
    </row>
    <row r="8" spans="1:15" x14ac:dyDescent="0.2">
      <c r="A8" s="22">
        <v>60</v>
      </c>
      <c r="B8" s="23" t="s">
        <v>89</v>
      </c>
      <c r="C8" s="24">
        <v>2003</v>
      </c>
      <c r="D8" s="72"/>
      <c r="E8" s="70">
        <v>38</v>
      </c>
      <c r="F8" s="71">
        <v>40</v>
      </c>
      <c r="G8" s="70">
        <v>42</v>
      </c>
      <c r="H8" s="28">
        <f t="shared" si="0"/>
        <v>42</v>
      </c>
      <c r="I8" s="70">
        <v>48</v>
      </c>
      <c r="J8" s="71">
        <v>50</v>
      </c>
      <c r="K8" s="70">
        <v>53</v>
      </c>
      <c r="L8" s="32">
        <f t="shared" si="1"/>
        <v>53</v>
      </c>
      <c r="M8" s="33">
        <f t="shared" si="2"/>
        <v>95</v>
      </c>
      <c r="N8" s="30">
        <f t="shared" si="3"/>
        <v>138.38650000000001</v>
      </c>
      <c r="O8">
        <v>2</v>
      </c>
    </row>
    <row r="9" spans="1:15" x14ac:dyDescent="0.2">
      <c r="A9" s="22">
        <v>82.8</v>
      </c>
      <c r="B9" s="23" t="s">
        <v>49</v>
      </c>
      <c r="C9" s="24">
        <v>2002</v>
      </c>
      <c r="D9" s="72"/>
      <c r="E9" s="70">
        <v>55</v>
      </c>
      <c r="F9" s="71">
        <v>60</v>
      </c>
      <c r="G9" s="70">
        <v>-65</v>
      </c>
      <c r="H9" s="28">
        <f t="shared" si="0"/>
        <v>60</v>
      </c>
      <c r="I9" s="70">
        <v>70</v>
      </c>
      <c r="J9" s="71">
        <v>80</v>
      </c>
      <c r="K9" s="70">
        <v>-87</v>
      </c>
      <c r="L9" s="32">
        <f t="shared" si="1"/>
        <v>80</v>
      </c>
      <c r="M9" s="33">
        <f t="shared" si="2"/>
        <v>140</v>
      </c>
      <c r="N9" s="30">
        <f t="shared" si="3"/>
        <v>168.322</v>
      </c>
      <c r="O9">
        <v>1</v>
      </c>
    </row>
    <row r="10" spans="1:15" x14ac:dyDescent="0.2">
      <c r="A10" s="22"/>
      <c r="B10" s="23"/>
      <c r="C10" s="24"/>
      <c r="D10" s="72"/>
      <c r="E10" s="70"/>
      <c r="F10" s="71"/>
      <c r="G10" s="70"/>
      <c r="H10" s="28">
        <f t="shared" si="0"/>
        <v>0</v>
      </c>
      <c r="I10" s="70"/>
      <c r="J10" s="71"/>
      <c r="K10" s="70"/>
      <c r="L10" s="32">
        <f t="shared" si="1"/>
        <v>0</v>
      </c>
      <c r="M10" s="33">
        <f t="shared" si="2"/>
        <v>0</v>
      </c>
      <c r="N10" s="30">
        <f t="shared" si="3"/>
        <v>0</v>
      </c>
    </row>
    <row r="11" spans="1:15" x14ac:dyDescent="0.2">
      <c r="A11" s="22"/>
      <c r="B11" s="23"/>
      <c r="C11" s="24"/>
      <c r="D11" s="72"/>
      <c r="E11" s="70"/>
      <c r="F11" s="71"/>
      <c r="G11" s="70"/>
      <c r="H11" s="28">
        <f t="shared" si="0"/>
        <v>0</v>
      </c>
      <c r="I11" s="70"/>
      <c r="J11" s="71"/>
      <c r="K11" s="70"/>
      <c r="L11" s="32">
        <f t="shared" si="1"/>
        <v>0</v>
      </c>
      <c r="M11" s="33">
        <f t="shared" si="2"/>
        <v>0</v>
      </c>
      <c r="N11" s="30">
        <f t="shared" si="3"/>
        <v>0</v>
      </c>
    </row>
    <row r="12" spans="1:15" hidden="1" x14ac:dyDescent="0.2">
      <c r="A12" s="36"/>
      <c r="B12" s="73"/>
      <c r="C12" s="38"/>
      <c r="D12" s="39"/>
      <c r="E12" s="74"/>
      <c r="F12" s="75"/>
      <c r="G12" s="74"/>
      <c r="H12" s="42"/>
      <c r="I12" s="74"/>
      <c r="J12" s="75"/>
      <c r="K12" s="74"/>
      <c r="L12" s="42"/>
      <c r="M12" s="43"/>
      <c r="N12" s="44">
        <f>SUM(N6:N11)-MIN(N6:N11)</f>
        <v>499.57670000000002</v>
      </c>
    </row>
    <row r="13" spans="1:15" x14ac:dyDescent="0.2">
      <c r="A13" s="46"/>
      <c r="B13" s="47"/>
      <c r="C13" s="48"/>
      <c r="D13" s="49"/>
      <c r="E13" s="76"/>
      <c r="F13" s="77"/>
      <c r="G13" s="76"/>
      <c r="H13" s="28">
        <f t="shared" ref="H13:H18" si="4">IF(MAX(E13:G13)&lt;0,0,MAX(E13:G13))</f>
        <v>0</v>
      </c>
      <c r="I13" s="76"/>
      <c r="J13" s="77"/>
      <c r="K13" s="76"/>
      <c r="L13" s="28">
        <f t="shared" ref="L13:L18" si="5">IF(MAX(I13:K13)&lt;0,0,MAX(I13:K13))</f>
        <v>0</v>
      </c>
      <c r="M13" s="29">
        <f t="shared" ref="M13:M18" si="6">SUM(H13,L13)</f>
        <v>0</v>
      </c>
      <c r="N13" s="30">
        <f t="shared" ref="N13:N18" si="7">IF(ISNUMBER(A13), (IF(175.508&lt; A13,M13, TRUNC(10^(0.75194503*((LOG((A13/175.508)/LOG(10))*(LOG((A13/175.508)/LOG(10)))))),4)*M13)), 0)</f>
        <v>0</v>
      </c>
    </row>
    <row r="14" spans="1:15" x14ac:dyDescent="0.2">
      <c r="A14" s="22"/>
      <c r="B14" s="23"/>
      <c r="C14" s="24"/>
      <c r="D14" s="25"/>
      <c r="E14" s="70"/>
      <c r="F14" s="71"/>
      <c r="G14" s="70"/>
      <c r="H14" s="28">
        <f t="shared" si="4"/>
        <v>0</v>
      </c>
      <c r="I14" s="70"/>
      <c r="J14" s="71"/>
      <c r="K14" s="70"/>
      <c r="L14" s="32">
        <f t="shared" si="5"/>
        <v>0</v>
      </c>
      <c r="M14" s="33">
        <f t="shared" si="6"/>
        <v>0</v>
      </c>
      <c r="N14" s="30">
        <f t="shared" si="7"/>
        <v>0</v>
      </c>
    </row>
    <row r="15" spans="1:15" x14ac:dyDescent="0.2">
      <c r="A15" s="22"/>
      <c r="B15" s="23"/>
      <c r="C15" s="24"/>
      <c r="D15" s="25"/>
      <c r="E15" s="70"/>
      <c r="F15" s="71"/>
      <c r="G15" s="70"/>
      <c r="H15" s="28">
        <f t="shared" si="4"/>
        <v>0</v>
      </c>
      <c r="I15" s="70"/>
      <c r="J15" s="71"/>
      <c r="K15" s="70"/>
      <c r="L15" s="32">
        <f t="shared" si="5"/>
        <v>0</v>
      </c>
      <c r="M15" s="33">
        <f t="shared" si="6"/>
        <v>0</v>
      </c>
      <c r="N15" s="30">
        <f t="shared" si="7"/>
        <v>0</v>
      </c>
    </row>
    <row r="16" spans="1:15" x14ac:dyDescent="0.2">
      <c r="A16" s="46">
        <v>73.900000000000006</v>
      </c>
      <c r="B16" s="47" t="s">
        <v>90</v>
      </c>
      <c r="C16" s="48">
        <v>2000</v>
      </c>
      <c r="D16" s="49"/>
      <c r="E16" s="76">
        <v>50</v>
      </c>
      <c r="F16" s="77">
        <v>55</v>
      </c>
      <c r="G16" s="76">
        <v>60</v>
      </c>
      <c r="H16" s="28">
        <f t="shared" si="4"/>
        <v>60</v>
      </c>
      <c r="I16" s="76">
        <v>75</v>
      </c>
      <c r="J16" s="77">
        <v>80</v>
      </c>
      <c r="K16" s="76">
        <v>-85</v>
      </c>
      <c r="L16" s="32">
        <f t="shared" si="5"/>
        <v>80</v>
      </c>
      <c r="M16" s="33">
        <f t="shared" si="6"/>
        <v>140</v>
      </c>
      <c r="N16" s="30">
        <f t="shared" si="7"/>
        <v>178.738</v>
      </c>
      <c r="O16">
        <v>2</v>
      </c>
    </row>
    <row r="17" spans="1:16" x14ac:dyDescent="0.2">
      <c r="A17" s="22">
        <v>79.2</v>
      </c>
      <c r="B17" s="23" t="s">
        <v>91</v>
      </c>
      <c r="C17" s="24">
        <v>1999</v>
      </c>
      <c r="D17" s="25"/>
      <c r="E17" s="70">
        <v>80</v>
      </c>
      <c r="F17" s="71">
        <v>85</v>
      </c>
      <c r="G17" s="70">
        <v>-90</v>
      </c>
      <c r="H17" s="28">
        <f t="shared" si="4"/>
        <v>85</v>
      </c>
      <c r="I17" s="70">
        <v>105</v>
      </c>
      <c r="J17" s="71">
        <v>110</v>
      </c>
      <c r="K17" s="70">
        <v>115</v>
      </c>
      <c r="L17" s="32">
        <f t="shared" si="5"/>
        <v>115</v>
      </c>
      <c r="M17" s="33">
        <f t="shared" si="6"/>
        <v>200</v>
      </c>
      <c r="N17" s="30">
        <f t="shared" si="7"/>
        <v>245.92000000000002</v>
      </c>
      <c r="O17">
        <v>1</v>
      </c>
    </row>
    <row r="18" spans="1:16" x14ac:dyDescent="0.2">
      <c r="A18" s="22">
        <v>91.8</v>
      </c>
      <c r="B18" s="23" t="s">
        <v>46</v>
      </c>
      <c r="C18" s="24">
        <v>1999</v>
      </c>
      <c r="D18" s="25"/>
      <c r="E18" s="70">
        <v>-80</v>
      </c>
      <c r="F18" s="71">
        <v>-85</v>
      </c>
      <c r="G18" s="70">
        <v>-85</v>
      </c>
      <c r="H18" s="28">
        <f t="shared" si="4"/>
        <v>0</v>
      </c>
      <c r="I18" s="70">
        <v>105</v>
      </c>
      <c r="J18" s="71">
        <v>110</v>
      </c>
      <c r="K18" s="70">
        <v>115</v>
      </c>
      <c r="L18" s="32">
        <f t="shared" si="5"/>
        <v>115</v>
      </c>
      <c r="M18" s="33">
        <f t="shared" si="6"/>
        <v>115</v>
      </c>
      <c r="N18" s="30">
        <f t="shared" si="7"/>
        <v>131.905</v>
      </c>
      <c r="O18">
        <v>3</v>
      </c>
    </row>
    <row r="19" spans="1:16" hidden="1" x14ac:dyDescent="0.2">
      <c r="A19" s="36"/>
      <c r="B19" s="73"/>
      <c r="C19" s="38"/>
      <c r="D19" s="39"/>
      <c r="E19" s="74"/>
      <c r="F19" s="75"/>
      <c r="G19" s="74"/>
      <c r="H19" s="42"/>
      <c r="I19" s="74"/>
      <c r="J19" s="75"/>
      <c r="K19" s="74"/>
      <c r="L19" s="42"/>
      <c r="M19" s="43"/>
      <c r="N19" s="44">
        <f>SUM(N13:N18)-MIN(N13:N18)</f>
        <v>556.56299999999999</v>
      </c>
    </row>
    <row r="20" spans="1:16" x14ac:dyDescent="0.2">
      <c r="A20" s="46"/>
      <c r="B20" s="47"/>
      <c r="C20" s="48"/>
      <c r="D20" s="49"/>
      <c r="E20" s="76"/>
      <c r="F20" s="77"/>
      <c r="G20" s="76"/>
      <c r="H20" s="28">
        <f t="shared" ref="H20:H25" si="8">IF(MAX(E20:G20)&lt;0,0,MAX(E20:G20))</f>
        <v>0</v>
      </c>
      <c r="I20" s="76"/>
      <c r="J20" s="77"/>
      <c r="K20" s="76"/>
      <c r="L20" s="28">
        <f t="shared" ref="L20:L25" si="9">IF(MAX(I20:K20)&lt;0,0,MAX(I20:K20))</f>
        <v>0</v>
      </c>
      <c r="M20" s="29">
        <f t="shared" ref="M20:M25" si="10">SUM(H20,L20)</f>
        <v>0</v>
      </c>
      <c r="N20" s="30">
        <f t="shared" ref="N20:N25" si="11">IF(ISNUMBER(A20), (IF(175.508&lt; A20,M20, TRUNC(10^(0.75194503*((LOG((A20/175.508)/LOG(10))*(LOG((A20/175.508)/LOG(10)))))),4)*M20)), 0)</f>
        <v>0</v>
      </c>
    </row>
    <row r="21" spans="1:16" x14ac:dyDescent="0.2">
      <c r="A21" s="22"/>
      <c r="B21" s="23"/>
      <c r="C21" s="24"/>
      <c r="D21" s="49"/>
      <c r="E21" s="70"/>
      <c r="F21" s="71"/>
      <c r="G21" s="70"/>
      <c r="H21" s="28">
        <f t="shared" si="8"/>
        <v>0</v>
      </c>
      <c r="I21" s="70"/>
      <c r="J21" s="71"/>
      <c r="K21" s="70"/>
      <c r="L21" s="32">
        <f t="shared" si="9"/>
        <v>0</v>
      </c>
      <c r="M21" s="33">
        <f t="shared" si="10"/>
        <v>0</v>
      </c>
      <c r="N21" s="30">
        <f t="shared" si="11"/>
        <v>0</v>
      </c>
    </row>
    <row r="22" spans="1:16" x14ac:dyDescent="0.2">
      <c r="A22" s="22"/>
      <c r="B22" s="23"/>
      <c r="C22" s="24"/>
      <c r="D22" s="49"/>
      <c r="E22" s="70"/>
      <c r="F22" s="71"/>
      <c r="G22" s="70"/>
      <c r="H22" s="28">
        <f t="shared" si="8"/>
        <v>0</v>
      </c>
      <c r="I22" s="70"/>
      <c r="J22" s="71"/>
      <c r="K22" s="70"/>
      <c r="L22" s="32">
        <f t="shared" si="9"/>
        <v>0</v>
      </c>
      <c r="M22" s="33">
        <f t="shared" si="10"/>
        <v>0</v>
      </c>
      <c r="N22" s="30">
        <f t="shared" si="11"/>
        <v>0</v>
      </c>
    </row>
    <row r="23" spans="1:16" x14ac:dyDescent="0.2">
      <c r="A23" s="22"/>
      <c r="B23" s="23"/>
      <c r="C23" s="24"/>
      <c r="D23" s="49"/>
      <c r="E23" s="70"/>
      <c r="F23" s="71"/>
      <c r="G23" s="70"/>
      <c r="H23" s="28">
        <f t="shared" si="8"/>
        <v>0</v>
      </c>
      <c r="I23" s="70"/>
      <c r="J23" s="71"/>
      <c r="K23" s="70"/>
      <c r="L23" s="32">
        <f t="shared" si="9"/>
        <v>0</v>
      </c>
      <c r="M23" s="33">
        <f t="shared" si="10"/>
        <v>0</v>
      </c>
      <c r="N23" s="30">
        <f t="shared" si="11"/>
        <v>0</v>
      </c>
    </row>
    <row r="24" spans="1:16" x14ac:dyDescent="0.2">
      <c r="A24" s="22"/>
      <c r="B24" s="23"/>
      <c r="C24" s="24"/>
      <c r="D24" s="49"/>
      <c r="E24" s="70"/>
      <c r="F24" s="71"/>
      <c r="G24" s="70"/>
      <c r="H24" s="28">
        <f t="shared" si="8"/>
        <v>0</v>
      </c>
      <c r="I24" s="70"/>
      <c r="J24" s="71"/>
      <c r="K24" s="70"/>
      <c r="L24" s="32">
        <f t="shared" si="9"/>
        <v>0</v>
      </c>
      <c r="M24" s="33">
        <f t="shared" si="10"/>
        <v>0</v>
      </c>
      <c r="N24" s="30">
        <f t="shared" si="11"/>
        <v>0</v>
      </c>
    </row>
    <row r="25" spans="1:16" x14ac:dyDescent="0.2">
      <c r="A25" s="22"/>
      <c r="B25" s="23"/>
      <c r="C25" s="24"/>
      <c r="D25" s="49"/>
      <c r="E25" s="70"/>
      <c r="F25" s="71"/>
      <c r="G25" s="70"/>
      <c r="H25" s="28">
        <f t="shared" si="8"/>
        <v>0</v>
      </c>
      <c r="I25" s="70"/>
      <c r="J25" s="71"/>
      <c r="K25" s="70"/>
      <c r="L25" s="32">
        <f t="shared" si="9"/>
        <v>0</v>
      </c>
      <c r="M25" s="33">
        <f t="shared" si="10"/>
        <v>0</v>
      </c>
      <c r="N25" s="30">
        <f t="shared" si="11"/>
        <v>0</v>
      </c>
    </row>
    <row r="26" spans="1:16" hidden="1" x14ac:dyDescent="0.2">
      <c r="A26" s="36"/>
      <c r="B26" s="73" t="s">
        <v>92</v>
      </c>
      <c r="C26" s="38"/>
      <c r="D26" s="39"/>
      <c r="E26" s="74"/>
      <c r="F26" s="75"/>
      <c r="G26" s="74"/>
      <c r="H26" s="42"/>
      <c r="I26" s="74"/>
      <c r="J26" s="75"/>
      <c r="K26" s="74"/>
      <c r="L26" s="42"/>
      <c r="M26" s="43"/>
      <c r="N26" s="44">
        <f>SUM(N20:N25)-MIN(N20:N25)</f>
        <v>0</v>
      </c>
    </row>
    <row r="27" spans="1:16" x14ac:dyDescent="0.2">
      <c r="A27" s="46">
        <v>78.2</v>
      </c>
      <c r="B27" s="47" t="s">
        <v>93</v>
      </c>
      <c r="C27" s="48">
        <v>1953</v>
      </c>
      <c r="D27" s="49"/>
      <c r="E27" s="76">
        <v>70</v>
      </c>
      <c r="F27" s="77">
        <v>75</v>
      </c>
      <c r="G27" s="76">
        <v>-77</v>
      </c>
      <c r="H27" s="28">
        <f t="shared" ref="H27:H35" si="12">IF(MAX(E27:G27)&lt;0,0,MAX(E27:G27))</f>
        <v>75</v>
      </c>
      <c r="I27" s="76"/>
      <c r="J27" s="77"/>
      <c r="K27" s="76"/>
      <c r="L27" s="32">
        <f t="shared" ref="L27:L35" si="13">IF(MAX(I27:K27)&lt;0,0,MAX(I27:K27))</f>
        <v>0</v>
      </c>
      <c r="M27" s="33">
        <f t="shared" ref="M27:M35" si="14">SUM(H27,L27)</f>
        <v>75</v>
      </c>
      <c r="N27" s="30">
        <f t="shared" ref="N27:N35" si="15">IF(ISNUMBER(A27), (IF(175.508&lt; A27,M27, TRUNC(10^(0.75194503*((LOG((A27/175.508)/LOG(10))*(LOG((A27/175.508)/LOG(10)))))),4)*M27)), 0)</f>
        <v>92.842500000000001</v>
      </c>
      <c r="O27">
        <v>147.06</v>
      </c>
      <c r="P27">
        <v>4</v>
      </c>
    </row>
    <row r="28" spans="1:16" x14ac:dyDescent="0.2">
      <c r="A28" s="22">
        <v>134.19999999999999</v>
      </c>
      <c r="B28" s="23" t="s">
        <v>94</v>
      </c>
      <c r="C28" s="24">
        <v>1974</v>
      </c>
      <c r="D28" s="49"/>
      <c r="E28" s="70">
        <v>65</v>
      </c>
      <c r="F28" s="71">
        <v>75</v>
      </c>
      <c r="G28" s="70">
        <v>80</v>
      </c>
      <c r="H28" s="28">
        <f t="shared" si="12"/>
        <v>80</v>
      </c>
      <c r="I28" s="70"/>
      <c r="J28" s="71"/>
      <c r="K28" s="70"/>
      <c r="L28" s="32">
        <f t="shared" si="13"/>
        <v>0</v>
      </c>
      <c r="M28" s="33">
        <f t="shared" si="14"/>
        <v>80</v>
      </c>
      <c r="N28" s="30">
        <f t="shared" si="15"/>
        <v>81.896000000000001</v>
      </c>
      <c r="O28">
        <v>95.817999999999998</v>
      </c>
      <c r="P28">
        <v>10</v>
      </c>
    </row>
    <row r="29" spans="1:16" x14ac:dyDescent="0.2">
      <c r="A29" s="22">
        <v>110.6</v>
      </c>
      <c r="B29" s="23" t="s">
        <v>95</v>
      </c>
      <c r="C29" s="24">
        <v>1995</v>
      </c>
      <c r="D29" s="49"/>
      <c r="E29" s="70">
        <v>90</v>
      </c>
      <c r="F29" s="71">
        <v>100</v>
      </c>
      <c r="G29" s="70">
        <v>-110</v>
      </c>
      <c r="H29" s="28">
        <f t="shared" si="12"/>
        <v>100</v>
      </c>
      <c r="I29" s="70"/>
      <c r="J29" s="71"/>
      <c r="K29" s="70"/>
      <c r="L29" s="32">
        <f t="shared" si="13"/>
        <v>0</v>
      </c>
      <c r="M29" s="33">
        <f t="shared" si="14"/>
        <v>100</v>
      </c>
      <c r="N29" s="30">
        <f t="shared" si="15"/>
        <v>107.21000000000001</v>
      </c>
      <c r="P29">
        <v>9</v>
      </c>
    </row>
    <row r="30" spans="1:16" x14ac:dyDescent="0.2">
      <c r="A30" s="22">
        <v>94.1</v>
      </c>
      <c r="B30" s="23" t="s">
        <v>96</v>
      </c>
      <c r="C30" s="24">
        <v>1991</v>
      </c>
      <c r="D30" s="49"/>
      <c r="E30" s="70">
        <v>90</v>
      </c>
      <c r="F30" s="71">
        <v>100</v>
      </c>
      <c r="G30" s="70">
        <v>-110</v>
      </c>
      <c r="H30" s="28">
        <f t="shared" si="12"/>
        <v>100</v>
      </c>
      <c r="I30" s="70"/>
      <c r="J30" s="71"/>
      <c r="K30" s="70"/>
      <c r="L30" s="32">
        <f t="shared" si="13"/>
        <v>0</v>
      </c>
      <c r="M30" s="33">
        <f t="shared" si="14"/>
        <v>100</v>
      </c>
      <c r="N30" s="30">
        <f t="shared" si="15"/>
        <v>113.52</v>
      </c>
      <c r="P30">
        <v>8</v>
      </c>
    </row>
    <row r="31" spans="1:16" x14ac:dyDescent="0.2">
      <c r="A31" s="22">
        <v>100.9</v>
      </c>
      <c r="B31" s="23" t="s">
        <v>97</v>
      </c>
      <c r="C31" s="24">
        <v>1989</v>
      </c>
      <c r="D31" s="49"/>
      <c r="E31" s="70">
        <v>98</v>
      </c>
      <c r="F31" s="71">
        <v>105</v>
      </c>
      <c r="G31" s="70">
        <v>-111</v>
      </c>
      <c r="H31" s="28">
        <f t="shared" si="12"/>
        <v>105</v>
      </c>
      <c r="I31" s="70"/>
      <c r="J31" s="71"/>
      <c r="K31" s="70"/>
      <c r="L31" s="32">
        <f t="shared" si="13"/>
        <v>0</v>
      </c>
      <c r="M31" s="33">
        <f t="shared" si="14"/>
        <v>105</v>
      </c>
      <c r="N31" s="30">
        <f t="shared" si="15"/>
        <v>116.04599999999999</v>
      </c>
      <c r="P31">
        <v>7</v>
      </c>
    </row>
    <row r="32" spans="1:16" x14ac:dyDescent="0.2">
      <c r="A32" s="22">
        <v>82</v>
      </c>
      <c r="B32" s="23" t="s">
        <v>98</v>
      </c>
      <c r="C32" s="24">
        <v>1991</v>
      </c>
      <c r="D32" s="49"/>
      <c r="E32" s="70">
        <v>107</v>
      </c>
      <c r="F32" s="71">
        <v>112</v>
      </c>
      <c r="G32" s="70">
        <v>123</v>
      </c>
      <c r="H32" s="28">
        <f t="shared" si="12"/>
        <v>123</v>
      </c>
      <c r="I32" s="70"/>
      <c r="J32" s="71"/>
      <c r="K32" s="70"/>
      <c r="L32" s="32">
        <f t="shared" si="13"/>
        <v>0</v>
      </c>
      <c r="M32" s="33">
        <f t="shared" si="14"/>
        <v>123</v>
      </c>
      <c r="N32" s="30">
        <f t="shared" si="15"/>
        <v>148.59629999999999</v>
      </c>
      <c r="P32">
        <v>3</v>
      </c>
    </row>
    <row r="33" spans="1:16" x14ac:dyDescent="0.2">
      <c r="A33" s="22">
        <v>102</v>
      </c>
      <c r="B33" s="23" t="s">
        <v>99</v>
      </c>
      <c r="C33" s="24">
        <v>1970</v>
      </c>
      <c r="D33" s="49"/>
      <c r="E33" s="70">
        <v>105</v>
      </c>
      <c r="F33" s="71">
        <v>-110</v>
      </c>
      <c r="G33" s="70">
        <v>-112</v>
      </c>
      <c r="H33" s="28">
        <f t="shared" si="12"/>
        <v>105</v>
      </c>
      <c r="I33" s="70"/>
      <c r="J33" s="71"/>
      <c r="K33" s="70"/>
      <c r="L33" s="32">
        <f t="shared" si="13"/>
        <v>0</v>
      </c>
      <c r="M33" s="33">
        <f t="shared" si="14"/>
        <v>105</v>
      </c>
      <c r="N33" s="30">
        <f t="shared" si="15"/>
        <v>115.5945</v>
      </c>
      <c r="O33">
        <v>140.678</v>
      </c>
      <c r="P33">
        <v>5</v>
      </c>
    </row>
    <row r="34" spans="1:16" x14ac:dyDescent="0.2">
      <c r="A34" s="22">
        <v>64.900000000000006</v>
      </c>
      <c r="B34" s="23" t="s">
        <v>100</v>
      </c>
      <c r="C34" s="24">
        <v>1983</v>
      </c>
      <c r="D34" s="49"/>
      <c r="E34" s="70">
        <v>112</v>
      </c>
      <c r="F34" s="71">
        <v>120</v>
      </c>
      <c r="G34" s="70">
        <v>-126</v>
      </c>
      <c r="H34" s="28">
        <f t="shared" si="12"/>
        <v>120</v>
      </c>
      <c r="I34" s="70"/>
      <c r="J34" s="71"/>
      <c r="K34" s="70"/>
      <c r="L34" s="32">
        <f t="shared" si="13"/>
        <v>0</v>
      </c>
      <c r="M34" s="33">
        <f t="shared" si="14"/>
        <v>120</v>
      </c>
      <c r="N34" s="30">
        <f t="shared" si="15"/>
        <v>165.78</v>
      </c>
      <c r="P34">
        <v>2</v>
      </c>
    </row>
    <row r="35" spans="1:16" x14ac:dyDescent="0.2">
      <c r="A35" s="22">
        <v>76.2</v>
      </c>
      <c r="B35" s="23" t="s">
        <v>101</v>
      </c>
      <c r="C35" s="24">
        <v>1994</v>
      </c>
      <c r="D35" s="49"/>
      <c r="E35" s="70">
        <v>120</v>
      </c>
      <c r="F35" s="71">
        <v>127</v>
      </c>
      <c r="G35" s="70">
        <v>133</v>
      </c>
      <c r="H35" s="28">
        <f t="shared" si="12"/>
        <v>133</v>
      </c>
      <c r="I35" s="70"/>
      <c r="J35" s="71"/>
      <c r="K35" s="70"/>
      <c r="L35" s="32">
        <f t="shared" si="13"/>
        <v>0</v>
      </c>
      <c r="M35" s="33">
        <f t="shared" si="14"/>
        <v>133</v>
      </c>
      <c r="N35" s="30">
        <f t="shared" si="15"/>
        <v>166.94160000000002</v>
      </c>
      <c r="P35">
        <v>1</v>
      </c>
    </row>
    <row r="36" spans="1:16" hidden="1" x14ac:dyDescent="0.2">
      <c r="A36" s="36"/>
      <c r="B36" s="73" t="s">
        <v>102</v>
      </c>
      <c r="C36" s="38"/>
      <c r="D36" s="39"/>
      <c r="E36" s="74"/>
      <c r="F36" s="75"/>
      <c r="G36" s="74"/>
      <c r="H36" s="42"/>
      <c r="I36" s="74"/>
      <c r="J36" s="75"/>
      <c r="K36" s="74"/>
      <c r="L36" s="42"/>
      <c r="M36" s="43"/>
      <c r="N36" s="44">
        <f>SUM(N27:N35)-MIN(N27:N35)</f>
        <v>1026.5309</v>
      </c>
    </row>
    <row r="37" spans="1:16" x14ac:dyDescent="0.2">
      <c r="A37" s="46">
        <v>88.2</v>
      </c>
      <c r="B37" s="47" t="s">
        <v>103</v>
      </c>
      <c r="C37" s="48">
        <v>1994</v>
      </c>
      <c r="D37" s="49"/>
      <c r="E37" s="76">
        <v>110</v>
      </c>
      <c r="F37" s="77">
        <v>-115</v>
      </c>
      <c r="G37" s="76">
        <v>-115</v>
      </c>
      <c r="H37" s="28">
        <f t="shared" ref="H37:H42" si="16">IF(MAX(E37:G37)&lt;0,0,MAX(E37:G37))</f>
        <v>110</v>
      </c>
      <c r="I37" s="76"/>
      <c r="J37" s="77"/>
      <c r="K37" s="76"/>
      <c r="L37" s="28">
        <f t="shared" ref="L37:L42" si="17">IF(MAX(I37:K37)&lt;0,0,MAX(I37:K37))</f>
        <v>0</v>
      </c>
      <c r="M37" s="29">
        <f t="shared" ref="M37:M42" si="18">SUM(H37,L37)</f>
        <v>110</v>
      </c>
      <c r="N37" s="30">
        <f t="shared" ref="N37:N42" si="19">IF(ISNUMBER(A37), (IF(175.508&lt; A37,M37, TRUNC(10^(0.75194503*((LOG((A37/175.508)/LOG(10))*(LOG((A37/175.508)/LOG(10)))))),4)*M37)), 0)</f>
        <v>128.392</v>
      </c>
      <c r="P37">
        <v>6</v>
      </c>
    </row>
    <row r="38" spans="1:16" x14ac:dyDescent="0.2">
      <c r="A38" s="22"/>
      <c r="B38" s="23"/>
      <c r="C38" s="24"/>
      <c r="D38" s="25"/>
      <c r="E38" s="70"/>
      <c r="F38" s="71"/>
      <c r="G38" s="70"/>
      <c r="H38" s="32">
        <f t="shared" si="16"/>
        <v>0</v>
      </c>
      <c r="I38" s="70"/>
      <c r="J38" s="71"/>
      <c r="K38" s="70"/>
      <c r="L38" s="32">
        <f t="shared" si="17"/>
        <v>0</v>
      </c>
      <c r="M38" s="33">
        <f t="shared" si="18"/>
        <v>0</v>
      </c>
      <c r="N38" s="30">
        <f t="shared" si="19"/>
        <v>0</v>
      </c>
    </row>
    <row r="39" spans="1:16" x14ac:dyDescent="0.2">
      <c r="A39" s="22"/>
      <c r="B39" s="23"/>
      <c r="C39" s="24"/>
      <c r="D39" s="72"/>
      <c r="E39" s="70"/>
      <c r="F39" s="71"/>
      <c r="G39" s="70"/>
      <c r="H39" s="32">
        <f t="shared" si="16"/>
        <v>0</v>
      </c>
      <c r="I39" s="70"/>
      <c r="J39" s="71"/>
      <c r="K39" s="70"/>
      <c r="L39" s="32">
        <f t="shared" si="17"/>
        <v>0</v>
      </c>
      <c r="M39" s="33">
        <f t="shared" si="18"/>
        <v>0</v>
      </c>
      <c r="N39" s="30">
        <f t="shared" si="19"/>
        <v>0</v>
      </c>
    </row>
    <row r="40" spans="1:16" x14ac:dyDescent="0.2">
      <c r="A40" s="22"/>
      <c r="B40" s="23"/>
      <c r="C40" s="24"/>
      <c r="D40" s="25"/>
      <c r="E40" s="70"/>
      <c r="F40" s="71"/>
      <c r="G40" s="70"/>
      <c r="H40" s="32">
        <f t="shared" si="16"/>
        <v>0</v>
      </c>
      <c r="I40" s="70"/>
      <c r="J40" s="71"/>
      <c r="K40" s="70"/>
      <c r="L40" s="32">
        <f t="shared" si="17"/>
        <v>0</v>
      </c>
      <c r="M40" s="33">
        <f t="shared" si="18"/>
        <v>0</v>
      </c>
      <c r="N40" s="30">
        <f t="shared" si="19"/>
        <v>0</v>
      </c>
    </row>
    <row r="41" spans="1:16" x14ac:dyDescent="0.2">
      <c r="A41" s="22"/>
      <c r="B41" s="23"/>
      <c r="C41" s="24"/>
      <c r="D41" s="72"/>
      <c r="E41" s="70"/>
      <c r="F41" s="71"/>
      <c r="G41" s="70"/>
      <c r="H41" s="32">
        <f t="shared" si="16"/>
        <v>0</v>
      </c>
      <c r="I41" s="70"/>
      <c r="J41" s="71"/>
      <c r="K41" s="70"/>
      <c r="L41" s="32">
        <f t="shared" si="17"/>
        <v>0</v>
      </c>
      <c r="M41" s="33">
        <f t="shared" si="18"/>
        <v>0</v>
      </c>
      <c r="N41" s="30">
        <f t="shared" si="19"/>
        <v>0</v>
      </c>
    </row>
    <row r="42" spans="1:16" x14ac:dyDescent="0.2">
      <c r="A42" s="22"/>
      <c r="B42" s="23"/>
      <c r="C42" s="24"/>
      <c r="D42" s="25"/>
      <c r="E42" s="70"/>
      <c r="F42" s="71"/>
      <c r="G42" s="70"/>
      <c r="H42" s="32">
        <f t="shared" si="16"/>
        <v>0</v>
      </c>
      <c r="I42" s="70"/>
      <c r="J42" s="71"/>
      <c r="K42" s="70"/>
      <c r="L42" s="32">
        <f t="shared" si="17"/>
        <v>0</v>
      </c>
      <c r="M42" s="33">
        <f t="shared" si="18"/>
        <v>0</v>
      </c>
      <c r="N42" s="30">
        <f t="shared" si="19"/>
        <v>0</v>
      </c>
    </row>
    <row r="43" spans="1:16" hidden="1" x14ac:dyDescent="0.2">
      <c r="A43" s="36"/>
      <c r="B43" s="73"/>
      <c r="C43" s="38"/>
      <c r="D43" s="39"/>
      <c r="E43" s="74"/>
      <c r="F43" s="75"/>
      <c r="G43" s="74"/>
      <c r="H43" s="42"/>
      <c r="I43" s="74"/>
      <c r="J43" s="75"/>
      <c r="K43" s="74"/>
      <c r="L43" s="42"/>
      <c r="M43" s="43"/>
      <c r="N43" s="44">
        <f>SUM(N37:N42)-MIN(N37:N42)</f>
        <v>128.392</v>
      </c>
    </row>
    <row r="44" spans="1:16" x14ac:dyDescent="0.2">
      <c r="A44" s="46"/>
      <c r="B44" s="47"/>
      <c r="C44" s="48"/>
      <c r="D44" s="49"/>
      <c r="E44" s="76"/>
      <c r="F44" s="77"/>
      <c r="G44" s="76"/>
      <c r="H44" s="28">
        <f t="shared" ref="H44:H49" si="20">IF(MAX(E44:G44)&lt;0,0,MAX(E44:G44))</f>
        <v>0</v>
      </c>
      <c r="I44" s="76"/>
      <c r="J44" s="77"/>
      <c r="K44" s="76"/>
      <c r="L44" s="28">
        <f t="shared" ref="L44:L49" si="21">IF(MAX(I44:K44)&lt;0,0,MAX(I44:K44))</f>
        <v>0</v>
      </c>
      <c r="M44" s="29">
        <f t="shared" ref="M44:M49" si="22">SUM(H44,L44)</f>
        <v>0</v>
      </c>
      <c r="N44" s="30">
        <f t="shared" ref="N44:N49" si="23">IF(ISNUMBER(A44), (IF(175.508&lt; A44,M44, TRUNC(10^(0.75194503*((LOG((A44/175.508)/LOG(10))*(LOG((A44/175.508)/LOG(10)))))),4)*M44)), 0)</f>
        <v>0</v>
      </c>
    </row>
    <row r="45" spans="1:16" x14ac:dyDescent="0.2">
      <c r="A45" s="22"/>
      <c r="B45" s="23"/>
      <c r="C45" s="24"/>
      <c r="D45" s="25"/>
      <c r="E45" s="70"/>
      <c r="F45" s="71"/>
      <c r="G45" s="70"/>
      <c r="H45" s="32">
        <f t="shared" si="20"/>
        <v>0</v>
      </c>
      <c r="I45" s="70"/>
      <c r="J45" s="71"/>
      <c r="K45" s="70"/>
      <c r="L45" s="32">
        <f t="shared" si="21"/>
        <v>0</v>
      </c>
      <c r="M45" s="33">
        <f t="shared" si="22"/>
        <v>0</v>
      </c>
      <c r="N45" s="30">
        <f t="shared" si="23"/>
        <v>0</v>
      </c>
    </row>
    <row r="46" spans="1:16" x14ac:dyDescent="0.2">
      <c r="A46" s="22"/>
      <c r="B46" s="23"/>
      <c r="C46" s="24"/>
      <c r="D46" s="72"/>
      <c r="E46" s="70"/>
      <c r="F46" s="71"/>
      <c r="G46" s="70"/>
      <c r="H46" s="32">
        <f t="shared" si="20"/>
        <v>0</v>
      </c>
      <c r="I46" s="70"/>
      <c r="J46" s="71"/>
      <c r="K46" s="70"/>
      <c r="L46" s="32">
        <f t="shared" si="21"/>
        <v>0</v>
      </c>
      <c r="M46" s="33">
        <f t="shared" si="22"/>
        <v>0</v>
      </c>
      <c r="N46" s="30">
        <f t="shared" si="23"/>
        <v>0</v>
      </c>
    </row>
    <row r="47" spans="1:16" x14ac:dyDescent="0.2">
      <c r="A47" s="22"/>
      <c r="B47" s="23"/>
      <c r="C47" s="24"/>
      <c r="D47" s="25"/>
      <c r="E47" s="70"/>
      <c r="F47" s="71"/>
      <c r="G47" s="70"/>
      <c r="H47" s="32">
        <f t="shared" si="20"/>
        <v>0</v>
      </c>
      <c r="I47" s="70"/>
      <c r="J47" s="71"/>
      <c r="K47" s="70"/>
      <c r="L47" s="32">
        <f t="shared" si="21"/>
        <v>0</v>
      </c>
      <c r="M47" s="33">
        <f t="shared" si="22"/>
        <v>0</v>
      </c>
      <c r="N47" s="30">
        <f t="shared" si="23"/>
        <v>0</v>
      </c>
    </row>
    <row r="48" spans="1:16" x14ac:dyDescent="0.2">
      <c r="A48" s="22"/>
      <c r="B48" s="23"/>
      <c r="C48" s="24"/>
      <c r="D48" s="72"/>
      <c r="E48" s="70"/>
      <c r="F48" s="71"/>
      <c r="G48" s="70"/>
      <c r="H48" s="32">
        <f t="shared" si="20"/>
        <v>0</v>
      </c>
      <c r="I48" s="70"/>
      <c r="J48" s="71"/>
      <c r="K48" s="70"/>
      <c r="L48" s="32">
        <f t="shared" si="21"/>
        <v>0</v>
      </c>
      <c r="M48" s="33">
        <f t="shared" si="22"/>
        <v>0</v>
      </c>
      <c r="N48" s="30">
        <f t="shared" si="23"/>
        <v>0</v>
      </c>
    </row>
    <row r="49" spans="1:14" x14ac:dyDescent="0.2">
      <c r="A49" s="22"/>
      <c r="B49" s="23"/>
      <c r="C49" s="24"/>
      <c r="D49" s="25"/>
      <c r="E49" s="70"/>
      <c r="F49" s="71"/>
      <c r="G49" s="70"/>
      <c r="H49" s="32">
        <f t="shared" si="20"/>
        <v>0</v>
      </c>
      <c r="I49" s="70"/>
      <c r="J49" s="71"/>
      <c r="K49" s="70"/>
      <c r="L49" s="32">
        <f t="shared" si="21"/>
        <v>0</v>
      </c>
      <c r="M49" s="33">
        <f t="shared" si="22"/>
        <v>0</v>
      </c>
      <c r="N49" s="30">
        <f t="shared" si="23"/>
        <v>0</v>
      </c>
    </row>
    <row r="50" spans="1:14" hidden="1" x14ac:dyDescent="0.2">
      <c r="A50" s="36"/>
      <c r="B50" s="73"/>
      <c r="C50" s="38"/>
      <c r="D50" s="39"/>
      <c r="E50" s="74"/>
      <c r="F50" s="75"/>
      <c r="G50" s="74"/>
      <c r="H50" s="42"/>
      <c r="I50" s="74"/>
      <c r="J50" s="75"/>
      <c r="K50" s="74"/>
      <c r="L50" s="42"/>
      <c r="M50" s="43"/>
      <c r="N50" s="44">
        <f>SUM(N44:N49)-MIN(N44:N49)</f>
        <v>0</v>
      </c>
    </row>
  </sheetData>
  <mergeCells count="6">
    <mergeCell ref="A1:N1"/>
    <mergeCell ref="A2:B2"/>
    <mergeCell ref="C2:K2"/>
    <mergeCell ref="L2:N2"/>
    <mergeCell ref="E4:H4"/>
    <mergeCell ref="I4:L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topLeftCell="A25" zoomScaleNormal="100" workbookViewId="0">
      <selection activeCell="O27" sqref="O27"/>
    </sheetView>
  </sheetViews>
  <sheetFormatPr defaultColWidth="8.7109375" defaultRowHeight="12.75" x14ac:dyDescent="0.2"/>
  <cols>
    <col min="2" max="2" width="14.28515625" customWidth="1"/>
  </cols>
  <sheetData>
    <row r="1" spans="1:14" ht="27.7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8" t="s">
        <v>85</v>
      </c>
      <c r="B2" s="8"/>
      <c r="C2" s="4" t="s">
        <v>86</v>
      </c>
      <c r="D2" s="4"/>
      <c r="E2" s="4"/>
      <c r="F2" s="4"/>
      <c r="G2" s="4"/>
      <c r="H2" s="4"/>
      <c r="I2" s="4"/>
      <c r="J2" s="4"/>
      <c r="K2" s="4"/>
      <c r="L2" s="7" t="s">
        <v>2</v>
      </c>
      <c r="M2" s="7"/>
      <c r="N2" s="7"/>
    </row>
    <row r="4" spans="1:14" x14ac:dyDescent="0.2">
      <c r="A4" s="65" t="s">
        <v>3</v>
      </c>
      <c r="B4" s="66" t="s">
        <v>4</v>
      </c>
      <c r="C4" s="65" t="s">
        <v>5</v>
      </c>
      <c r="D4" s="67" t="s">
        <v>6</v>
      </c>
      <c r="E4" s="6" t="s">
        <v>7</v>
      </c>
      <c r="F4" s="6"/>
      <c r="G4" s="6"/>
      <c r="H4" s="6"/>
      <c r="I4" s="6" t="s">
        <v>8</v>
      </c>
      <c r="J4" s="6"/>
      <c r="K4" s="6"/>
      <c r="L4" s="6"/>
      <c r="M4" s="68" t="s">
        <v>9</v>
      </c>
      <c r="N4" s="66" t="s">
        <v>10</v>
      </c>
    </row>
    <row r="5" spans="1:14" x14ac:dyDescent="0.2">
      <c r="A5" s="15"/>
      <c r="B5" s="16"/>
      <c r="C5" s="17"/>
      <c r="D5" s="16"/>
      <c r="E5" s="69" t="s">
        <v>11</v>
      </c>
      <c r="F5" s="12" t="s">
        <v>12</v>
      </c>
      <c r="G5" s="18" t="s">
        <v>13</v>
      </c>
      <c r="H5" s="12" t="s">
        <v>14</v>
      </c>
      <c r="I5" s="18" t="s">
        <v>11</v>
      </c>
      <c r="J5" s="12" t="s">
        <v>12</v>
      </c>
      <c r="K5" s="18" t="s">
        <v>13</v>
      </c>
      <c r="L5" s="12" t="s">
        <v>14</v>
      </c>
      <c r="M5" s="19"/>
      <c r="N5" s="16"/>
    </row>
    <row r="6" spans="1:14" x14ac:dyDescent="0.2">
      <c r="A6" s="22"/>
      <c r="B6" s="23"/>
      <c r="C6" s="24"/>
      <c r="D6" s="25"/>
      <c r="E6" s="70"/>
      <c r="F6" s="71"/>
      <c r="G6" s="70"/>
      <c r="H6" s="28">
        <f t="shared" ref="H6:H11" si="0">IF(MAX(E6:G6)&lt;0,0,MAX(E6:G6))</f>
        <v>0</v>
      </c>
      <c r="I6" s="70"/>
      <c r="J6" s="71"/>
      <c r="K6" s="70"/>
      <c r="L6" s="28">
        <f t="shared" ref="L6:L11" si="1">IF(MAX(I6:K6)&lt;0,0,MAX(I6:K6))</f>
        <v>0</v>
      </c>
      <c r="M6" s="29">
        <f t="shared" ref="M6:M11" si="2">SUM(H6,L6)</f>
        <v>0</v>
      </c>
      <c r="N6" s="30">
        <f t="shared" ref="N6:N11" si="3">IF(ISNUMBER(A6), (IF(175.508&lt; A6,M6, TRUNC(10^(0.75194503*((LOG((A6/175.508)/LOG(10))*(LOG((A6/175.508)/LOG(10)))))),4)*M6)), 0)</f>
        <v>0</v>
      </c>
    </row>
    <row r="7" spans="1:14" x14ac:dyDescent="0.2">
      <c r="A7" s="22"/>
      <c r="B7" s="23"/>
      <c r="C7" s="24"/>
      <c r="D7" s="72"/>
      <c r="E7" s="70"/>
      <c r="F7" s="71"/>
      <c r="G7" s="70"/>
      <c r="H7" s="28">
        <f t="shared" si="0"/>
        <v>0</v>
      </c>
      <c r="I7" s="70"/>
      <c r="J7" s="71"/>
      <c r="K7" s="70"/>
      <c r="L7" s="32">
        <f t="shared" si="1"/>
        <v>0</v>
      </c>
      <c r="M7" s="33">
        <f t="shared" si="2"/>
        <v>0</v>
      </c>
      <c r="N7" s="30">
        <f t="shared" si="3"/>
        <v>0</v>
      </c>
    </row>
    <row r="8" spans="1:14" x14ac:dyDescent="0.2">
      <c r="A8" s="22"/>
      <c r="B8" s="23"/>
      <c r="C8" s="24"/>
      <c r="D8" s="72"/>
      <c r="E8" s="70"/>
      <c r="F8" s="71"/>
      <c r="G8" s="70"/>
      <c r="H8" s="28">
        <f t="shared" si="0"/>
        <v>0</v>
      </c>
      <c r="I8" s="70"/>
      <c r="J8" s="71"/>
      <c r="K8" s="70"/>
      <c r="L8" s="32">
        <f t="shared" si="1"/>
        <v>0</v>
      </c>
      <c r="M8" s="33">
        <f t="shared" si="2"/>
        <v>0</v>
      </c>
      <c r="N8" s="30">
        <f t="shared" si="3"/>
        <v>0</v>
      </c>
    </row>
    <row r="9" spans="1:14" x14ac:dyDescent="0.2">
      <c r="A9" s="22"/>
      <c r="B9" s="23"/>
      <c r="C9" s="24"/>
      <c r="D9" s="72"/>
      <c r="E9" s="70"/>
      <c r="F9" s="71"/>
      <c r="G9" s="70"/>
      <c r="H9" s="28">
        <f t="shared" si="0"/>
        <v>0</v>
      </c>
      <c r="I9" s="70"/>
      <c r="J9" s="71"/>
      <c r="K9" s="70"/>
      <c r="L9" s="32">
        <f t="shared" si="1"/>
        <v>0</v>
      </c>
      <c r="M9" s="33">
        <f t="shared" si="2"/>
        <v>0</v>
      </c>
      <c r="N9" s="30">
        <f t="shared" si="3"/>
        <v>0</v>
      </c>
    </row>
    <row r="10" spans="1:14" x14ac:dyDescent="0.2">
      <c r="A10" s="22"/>
      <c r="B10" s="23"/>
      <c r="C10" s="24"/>
      <c r="D10" s="72"/>
      <c r="E10" s="70"/>
      <c r="F10" s="71"/>
      <c r="G10" s="70"/>
      <c r="H10" s="28">
        <f t="shared" si="0"/>
        <v>0</v>
      </c>
      <c r="I10" s="70"/>
      <c r="J10" s="71"/>
      <c r="K10" s="70"/>
      <c r="L10" s="32">
        <f t="shared" si="1"/>
        <v>0</v>
      </c>
      <c r="M10" s="33">
        <f t="shared" si="2"/>
        <v>0</v>
      </c>
      <c r="N10" s="30">
        <f t="shared" si="3"/>
        <v>0</v>
      </c>
    </row>
    <row r="11" spans="1:14" x14ac:dyDescent="0.2">
      <c r="A11" s="22"/>
      <c r="B11" s="23"/>
      <c r="C11" s="24"/>
      <c r="D11" s="72"/>
      <c r="E11" s="70"/>
      <c r="F11" s="71"/>
      <c r="G11" s="70"/>
      <c r="H11" s="28">
        <f t="shared" si="0"/>
        <v>0</v>
      </c>
      <c r="I11" s="70"/>
      <c r="J11" s="71"/>
      <c r="K11" s="70"/>
      <c r="L11" s="32">
        <f t="shared" si="1"/>
        <v>0</v>
      </c>
      <c r="M11" s="33">
        <f t="shared" si="2"/>
        <v>0</v>
      </c>
      <c r="N11" s="30">
        <f t="shared" si="3"/>
        <v>0</v>
      </c>
    </row>
    <row r="12" spans="1:14" x14ac:dyDescent="0.2">
      <c r="A12" s="36"/>
      <c r="B12" s="73"/>
      <c r="C12" s="38"/>
      <c r="D12" s="39"/>
      <c r="E12" s="74"/>
      <c r="F12" s="75"/>
      <c r="G12" s="74"/>
      <c r="H12" s="42"/>
      <c r="I12" s="74"/>
      <c r="J12" s="75"/>
      <c r="K12" s="74"/>
      <c r="L12" s="42"/>
      <c r="M12" s="43"/>
      <c r="N12" s="44">
        <f>SUM(N6:N11)-MIN(N6:N11)</f>
        <v>0</v>
      </c>
    </row>
    <row r="13" spans="1:14" x14ac:dyDescent="0.2">
      <c r="A13" s="46"/>
      <c r="B13" s="47"/>
      <c r="C13" s="48"/>
      <c r="D13" s="49"/>
      <c r="E13" s="76"/>
      <c r="F13" s="77"/>
      <c r="G13" s="76"/>
      <c r="H13" s="28">
        <f t="shared" ref="H13:H18" si="4">IF(MAX(E13:G13)&lt;0,0,MAX(E13:G13))</f>
        <v>0</v>
      </c>
      <c r="I13" s="76"/>
      <c r="J13" s="77"/>
      <c r="K13" s="76"/>
      <c r="L13" s="28">
        <f t="shared" ref="L13:L18" si="5">IF(MAX(I13:K13)&lt;0,0,MAX(I13:K13))</f>
        <v>0</v>
      </c>
      <c r="M13" s="29">
        <f t="shared" ref="M13:M18" si="6">SUM(H13,L13)</f>
        <v>0</v>
      </c>
      <c r="N13" s="30">
        <f t="shared" ref="N13:N18" si="7">IF(ISNUMBER(A13), (IF(175.508&lt; A13,M13, TRUNC(10^(0.75194503*((LOG((A13/175.508)/LOG(10))*(LOG((A13/175.508)/LOG(10)))))),4)*M13)), 0)</f>
        <v>0</v>
      </c>
    </row>
    <row r="14" spans="1:14" x14ac:dyDescent="0.2">
      <c r="A14" s="22"/>
      <c r="B14" s="23"/>
      <c r="C14" s="24"/>
      <c r="D14" s="25"/>
      <c r="E14" s="70"/>
      <c r="F14" s="71"/>
      <c r="G14" s="70"/>
      <c r="H14" s="28">
        <f t="shared" si="4"/>
        <v>0</v>
      </c>
      <c r="I14" s="70"/>
      <c r="J14" s="71"/>
      <c r="K14" s="70"/>
      <c r="L14" s="32">
        <f t="shared" si="5"/>
        <v>0</v>
      </c>
      <c r="M14" s="33">
        <f t="shared" si="6"/>
        <v>0</v>
      </c>
      <c r="N14" s="30">
        <f t="shared" si="7"/>
        <v>0</v>
      </c>
    </row>
    <row r="15" spans="1:14" x14ac:dyDescent="0.2">
      <c r="A15" s="22"/>
      <c r="B15" s="23"/>
      <c r="C15" s="24"/>
      <c r="D15" s="25"/>
      <c r="E15" s="70"/>
      <c r="F15" s="71"/>
      <c r="G15" s="70"/>
      <c r="H15" s="28">
        <f t="shared" si="4"/>
        <v>0</v>
      </c>
      <c r="I15" s="70"/>
      <c r="J15" s="71"/>
      <c r="K15" s="70"/>
      <c r="L15" s="32">
        <f t="shared" si="5"/>
        <v>0</v>
      </c>
      <c r="M15" s="33">
        <f t="shared" si="6"/>
        <v>0</v>
      </c>
      <c r="N15" s="30">
        <f t="shared" si="7"/>
        <v>0</v>
      </c>
    </row>
    <row r="16" spans="1:14" x14ac:dyDescent="0.2">
      <c r="A16" s="46"/>
      <c r="B16" s="47"/>
      <c r="C16" s="48"/>
      <c r="D16" s="49"/>
      <c r="E16" s="76"/>
      <c r="F16" s="77"/>
      <c r="G16" s="76"/>
      <c r="H16" s="28">
        <f t="shared" si="4"/>
        <v>0</v>
      </c>
      <c r="I16" s="76"/>
      <c r="J16" s="77"/>
      <c r="K16" s="76"/>
      <c r="L16" s="32">
        <f t="shared" si="5"/>
        <v>0</v>
      </c>
      <c r="M16" s="33">
        <f t="shared" si="6"/>
        <v>0</v>
      </c>
      <c r="N16" s="30">
        <f t="shared" si="7"/>
        <v>0</v>
      </c>
    </row>
    <row r="17" spans="1:14" x14ac:dyDescent="0.2">
      <c r="A17" s="22"/>
      <c r="B17" s="23"/>
      <c r="C17" s="24"/>
      <c r="D17" s="25"/>
      <c r="E17" s="70"/>
      <c r="F17" s="71"/>
      <c r="G17" s="70"/>
      <c r="H17" s="28">
        <f t="shared" si="4"/>
        <v>0</v>
      </c>
      <c r="I17" s="70"/>
      <c r="J17" s="71"/>
      <c r="K17" s="70"/>
      <c r="L17" s="32">
        <f t="shared" si="5"/>
        <v>0</v>
      </c>
      <c r="M17" s="33">
        <f t="shared" si="6"/>
        <v>0</v>
      </c>
      <c r="N17" s="30">
        <f t="shared" si="7"/>
        <v>0</v>
      </c>
    </row>
    <row r="18" spans="1:14" x14ac:dyDescent="0.2">
      <c r="A18" s="22"/>
      <c r="B18" s="23"/>
      <c r="C18" s="24"/>
      <c r="D18" s="25"/>
      <c r="E18" s="70"/>
      <c r="F18" s="71"/>
      <c r="G18" s="70"/>
      <c r="H18" s="28">
        <f t="shared" si="4"/>
        <v>0</v>
      </c>
      <c r="I18" s="70"/>
      <c r="J18" s="71"/>
      <c r="K18" s="70"/>
      <c r="L18" s="32">
        <f t="shared" si="5"/>
        <v>0</v>
      </c>
      <c r="M18" s="33">
        <f t="shared" si="6"/>
        <v>0</v>
      </c>
      <c r="N18" s="30">
        <f t="shared" si="7"/>
        <v>0</v>
      </c>
    </row>
    <row r="19" spans="1:14" x14ac:dyDescent="0.2">
      <c r="A19" s="36"/>
      <c r="B19" s="73"/>
      <c r="C19" s="38"/>
      <c r="D19" s="39"/>
      <c r="E19" s="74"/>
      <c r="F19" s="75"/>
      <c r="G19" s="74"/>
      <c r="H19" s="42"/>
      <c r="I19" s="74"/>
      <c r="J19" s="75"/>
      <c r="K19" s="74"/>
      <c r="L19" s="42"/>
      <c r="M19" s="43"/>
      <c r="N19" s="44">
        <f>SUM(N13:N18)-MIN(N13:N18)</f>
        <v>0</v>
      </c>
    </row>
    <row r="20" spans="1:14" x14ac:dyDescent="0.2">
      <c r="A20" s="46"/>
      <c r="B20" s="47"/>
      <c r="C20" s="48"/>
      <c r="D20" s="49"/>
      <c r="E20" s="76"/>
      <c r="F20" s="77"/>
      <c r="G20" s="76"/>
      <c r="H20" s="28">
        <f t="shared" ref="H20:H25" si="8">IF(MAX(E20:G20)&lt;0,0,MAX(E20:G20))</f>
        <v>0</v>
      </c>
      <c r="I20" s="76"/>
      <c r="J20" s="77"/>
      <c r="K20" s="76"/>
      <c r="L20" s="28">
        <f t="shared" ref="L20:L25" si="9">IF(MAX(I20:K20)&lt;0,0,MAX(I20:K20))</f>
        <v>0</v>
      </c>
      <c r="M20" s="29">
        <f t="shared" ref="M20:M25" si="10">SUM(H20,L20)</f>
        <v>0</v>
      </c>
      <c r="N20" s="30">
        <f t="shared" ref="N20:N25" si="11">IF(ISNUMBER(A20), (IF(175.508&lt; A20,M20, TRUNC(10^(0.75194503*((LOG((A20/175.508)/LOG(10))*(LOG((A20/175.508)/LOG(10)))))),4)*M20)), 0)</f>
        <v>0</v>
      </c>
    </row>
    <row r="21" spans="1:14" x14ac:dyDescent="0.2">
      <c r="A21" s="22"/>
      <c r="B21" s="23"/>
      <c r="C21" s="24"/>
      <c r="D21" s="49"/>
      <c r="E21" s="70"/>
      <c r="F21" s="71"/>
      <c r="G21" s="70"/>
      <c r="H21" s="28">
        <f t="shared" si="8"/>
        <v>0</v>
      </c>
      <c r="I21" s="70"/>
      <c r="J21" s="71"/>
      <c r="K21" s="70"/>
      <c r="L21" s="32">
        <f t="shared" si="9"/>
        <v>0</v>
      </c>
      <c r="M21" s="33">
        <f t="shared" si="10"/>
        <v>0</v>
      </c>
      <c r="N21" s="30">
        <f t="shared" si="11"/>
        <v>0</v>
      </c>
    </row>
    <row r="22" spans="1:14" x14ac:dyDescent="0.2">
      <c r="A22" s="22"/>
      <c r="B22" s="23"/>
      <c r="C22" s="24"/>
      <c r="D22" s="49"/>
      <c r="E22" s="70"/>
      <c r="F22" s="71"/>
      <c r="G22" s="70"/>
      <c r="H22" s="28">
        <f t="shared" si="8"/>
        <v>0</v>
      </c>
      <c r="I22" s="70"/>
      <c r="J22" s="71"/>
      <c r="K22" s="70"/>
      <c r="L22" s="32">
        <f t="shared" si="9"/>
        <v>0</v>
      </c>
      <c r="M22" s="33">
        <f t="shared" si="10"/>
        <v>0</v>
      </c>
      <c r="N22" s="30">
        <f t="shared" si="11"/>
        <v>0</v>
      </c>
    </row>
    <row r="23" spans="1:14" x14ac:dyDescent="0.2">
      <c r="A23" s="22"/>
      <c r="B23" s="23"/>
      <c r="C23" s="24"/>
      <c r="D23" s="49"/>
      <c r="E23" s="70"/>
      <c r="F23" s="71"/>
      <c r="G23" s="70"/>
      <c r="H23" s="28">
        <f t="shared" si="8"/>
        <v>0</v>
      </c>
      <c r="I23" s="70"/>
      <c r="J23" s="71"/>
      <c r="K23" s="70"/>
      <c r="L23" s="32">
        <f t="shared" si="9"/>
        <v>0</v>
      </c>
      <c r="M23" s="33">
        <f t="shared" si="10"/>
        <v>0</v>
      </c>
      <c r="N23" s="30">
        <f t="shared" si="11"/>
        <v>0</v>
      </c>
    </row>
    <row r="24" spans="1:14" x14ac:dyDescent="0.2">
      <c r="A24" s="22"/>
      <c r="B24" s="23"/>
      <c r="C24" s="24"/>
      <c r="D24" s="49"/>
      <c r="E24" s="70"/>
      <c r="F24" s="71"/>
      <c r="G24" s="70"/>
      <c r="H24" s="28">
        <f t="shared" si="8"/>
        <v>0</v>
      </c>
      <c r="I24" s="70"/>
      <c r="J24" s="71"/>
      <c r="K24" s="70"/>
      <c r="L24" s="32">
        <f t="shared" si="9"/>
        <v>0</v>
      </c>
      <c r="M24" s="33">
        <f t="shared" si="10"/>
        <v>0</v>
      </c>
      <c r="N24" s="30">
        <f t="shared" si="11"/>
        <v>0</v>
      </c>
    </row>
    <row r="25" spans="1:14" x14ac:dyDescent="0.2">
      <c r="A25" s="22"/>
      <c r="B25" s="23"/>
      <c r="C25" s="24"/>
      <c r="D25" s="49"/>
      <c r="E25" s="70"/>
      <c r="F25" s="71"/>
      <c r="G25" s="70"/>
      <c r="H25" s="28">
        <f t="shared" si="8"/>
        <v>0</v>
      </c>
      <c r="I25" s="70"/>
      <c r="J25" s="71"/>
      <c r="K25" s="70"/>
      <c r="L25" s="32">
        <f t="shared" si="9"/>
        <v>0</v>
      </c>
      <c r="M25" s="33">
        <f t="shared" si="10"/>
        <v>0</v>
      </c>
      <c r="N25" s="30">
        <f t="shared" si="11"/>
        <v>0</v>
      </c>
    </row>
    <row r="26" spans="1:14" x14ac:dyDescent="0.2">
      <c r="A26" s="36"/>
      <c r="B26" s="73" t="s">
        <v>92</v>
      </c>
      <c r="C26" s="38"/>
      <c r="D26" s="39"/>
      <c r="E26" s="74"/>
      <c r="F26" s="75"/>
      <c r="G26" s="74"/>
      <c r="H26" s="42"/>
      <c r="I26" s="74"/>
      <c r="J26" s="75"/>
      <c r="K26" s="74"/>
      <c r="L26" s="42"/>
      <c r="M26" s="43"/>
      <c r="N26" s="44">
        <f>SUM(N20:N25)-MIN(N20:N25)</f>
        <v>0</v>
      </c>
    </row>
    <row r="27" spans="1:14" x14ac:dyDescent="0.2">
      <c r="A27" s="46"/>
      <c r="B27" s="47"/>
      <c r="C27" s="48"/>
      <c r="D27" s="49"/>
      <c r="E27" s="76"/>
      <c r="F27" s="77"/>
      <c r="G27" s="76"/>
      <c r="H27" s="28">
        <f t="shared" ref="H27:H35" si="12">IF(MAX(E27:G27)&lt;0,0,MAX(E27:G27))</f>
        <v>0</v>
      </c>
      <c r="I27" s="76"/>
      <c r="J27" s="77"/>
      <c r="K27" s="76"/>
      <c r="L27" s="32">
        <f t="shared" ref="L27:L35" si="13">IF(MAX(I27:K27)&lt;0,0,MAX(I27:K27))</f>
        <v>0</v>
      </c>
      <c r="M27" s="33">
        <f t="shared" ref="M27:M35" si="14">SUM(H27,L27)</f>
        <v>0</v>
      </c>
      <c r="N27" s="30">
        <f t="shared" ref="N27:N35" si="15">IF(ISNUMBER(A27), (IF(175.508&lt; A27,M27, TRUNC(10^(0.75194503*((LOG((A27/175.508)/LOG(10))*(LOG((A27/175.508)/LOG(10)))))),4)*M27)), 0)</f>
        <v>0</v>
      </c>
    </row>
    <row r="28" spans="1:14" x14ac:dyDescent="0.2">
      <c r="A28" s="22"/>
      <c r="B28" s="23"/>
      <c r="C28" s="24"/>
      <c r="D28" s="49"/>
      <c r="E28" s="70"/>
      <c r="F28" s="71"/>
      <c r="G28" s="70"/>
      <c r="H28" s="28">
        <f t="shared" si="12"/>
        <v>0</v>
      </c>
      <c r="I28" s="70"/>
      <c r="J28" s="71"/>
      <c r="K28" s="70"/>
      <c r="L28" s="32">
        <f t="shared" si="13"/>
        <v>0</v>
      </c>
      <c r="M28" s="33">
        <f t="shared" si="14"/>
        <v>0</v>
      </c>
      <c r="N28" s="30">
        <f t="shared" si="15"/>
        <v>0</v>
      </c>
    </row>
    <row r="29" spans="1:14" x14ac:dyDescent="0.2">
      <c r="A29" s="22"/>
      <c r="B29" s="23"/>
      <c r="C29" s="24"/>
      <c r="D29" s="49"/>
      <c r="E29" s="70"/>
      <c r="F29" s="71"/>
      <c r="G29" s="70"/>
      <c r="H29" s="28">
        <f t="shared" si="12"/>
        <v>0</v>
      </c>
      <c r="I29" s="70"/>
      <c r="J29" s="71"/>
      <c r="K29" s="70"/>
      <c r="L29" s="32">
        <f t="shared" si="13"/>
        <v>0</v>
      </c>
      <c r="M29" s="33">
        <f t="shared" si="14"/>
        <v>0</v>
      </c>
      <c r="N29" s="30">
        <f t="shared" si="15"/>
        <v>0</v>
      </c>
    </row>
    <row r="30" spans="1:14" x14ac:dyDescent="0.2">
      <c r="A30" s="22"/>
      <c r="B30" s="23"/>
      <c r="C30" s="24"/>
      <c r="D30" s="49"/>
      <c r="E30" s="70"/>
      <c r="F30" s="71"/>
      <c r="G30" s="70"/>
      <c r="H30" s="28">
        <f t="shared" si="12"/>
        <v>0</v>
      </c>
      <c r="I30" s="70"/>
      <c r="J30" s="71"/>
      <c r="K30" s="70"/>
      <c r="L30" s="32">
        <f t="shared" si="13"/>
        <v>0</v>
      </c>
      <c r="M30" s="33">
        <f t="shared" si="14"/>
        <v>0</v>
      </c>
      <c r="N30" s="30">
        <f t="shared" si="15"/>
        <v>0</v>
      </c>
    </row>
    <row r="31" spans="1:14" x14ac:dyDescent="0.2">
      <c r="A31" s="22"/>
      <c r="B31" s="23"/>
      <c r="C31" s="24"/>
      <c r="D31" s="49"/>
      <c r="E31" s="70"/>
      <c r="F31" s="71"/>
      <c r="G31" s="70"/>
      <c r="H31" s="28">
        <f t="shared" si="12"/>
        <v>0</v>
      </c>
      <c r="I31" s="70"/>
      <c r="J31" s="71"/>
      <c r="K31" s="70"/>
      <c r="L31" s="32">
        <f t="shared" si="13"/>
        <v>0</v>
      </c>
      <c r="M31" s="33">
        <f t="shared" si="14"/>
        <v>0</v>
      </c>
      <c r="N31" s="30">
        <f t="shared" si="15"/>
        <v>0</v>
      </c>
    </row>
    <row r="32" spans="1:14" x14ac:dyDescent="0.2">
      <c r="A32" s="22"/>
      <c r="B32" s="23"/>
      <c r="C32" s="24"/>
      <c r="D32" s="49"/>
      <c r="E32" s="70"/>
      <c r="F32" s="71"/>
      <c r="G32" s="70"/>
      <c r="H32" s="28">
        <f t="shared" si="12"/>
        <v>0</v>
      </c>
      <c r="I32" s="70"/>
      <c r="J32" s="71"/>
      <c r="K32" s="70"/>
      <c r="L32" s="32">
        <f t="shared" si="13"/>
        <v>0</v>
      </c>
      <c r="M32" s="33">
        <f t="shared" si="14"/>
        <v>0</v>
      </c>
      <c r="N32" s="30">
        <f t="shared" si="15"/>
        <v>0</v>
      </c>
    </row>
    <row r="33" spans="1:14" x14ac:dyDescent="0.2">
      <c r="A33" s="22"/>
      <c r="B33" s="23"/>
      <c r="C33" s="24"/>
      <c r="D33" s="49"/>
      <c r="E33" s="70"/>
      <c r="F33" s="71"/>
      <c r="G33" s="70"/>
      <c r="H33" s="28">
        <f t="shared" si="12"/>
        <v>0</v>
      </c>
      <c r="I33" s="70"/>
      <c r="J33" s="71"/>
      <c r="K33" s="70"/>
      <c r="L33" s="32">
        <f t="shared" si="13"/>
        <v>0</v>
      </c>
      <c r="M33" s="33">
        <f t="shared" si="14"/>
        <v>0</v>
      </c>
      <c r="N33" s="30">
        <f t="shared" si="15"/>
        <v>0</v>
      </c>
    </row>
    <row r="34" spans="1:14" x14ac:dyDescent="0.2">
      <c r="A34" s="22"/>
      <c r="B34" s="23"/>
      <c r="C34" s="24"/>
      <c r="D34" s="49"/>
      <c r="E34" s="70"/>
      <c r="F34" s="71"/>
      <c r="G34" s="70"/>
      <c r="H34" s="28">
        <f t="shared" si="12"/>
        <v>0</v>
      </c>
      <c r="I34" s="70"/>
      <c r="J34" s="71"/>
      <c r="K34" s="70"/>
      <c r="L34" s="32">
        <f t="shared" si="13"/>
        <v>0</v>
      </c>
      <c r="M34" s="33">
        <f t="shared" si="14"/>
        <v>0</v>
      </c>
      <c r="N34" s="30">
        <f t="shared" si="15"/>
        <v>0</v>
      </c>
    </row>
    <row r="35" spans="1:14" x14ac:dyDescent="0.2">
      <c r="A35" s="22"/>
      <c r="B35" s="23"/>
      <c r="C35" s="24"/>
      <c r="D35" s="49"/>
      <c r="E35" s="70"/>
      <c r="F35" s="71"/>
      <c r="G35" s="70"/>
      <c r="H35" s="28">
        <f t="shared" si="12"/>
        <v>0</v>
      </c>
      <c r="I35" s="70"/>
      <c r="J35" s="71"/>
      <c r="K35" s="70"/>
      <c r="L35" s="32">
        <f t="shared" si="13"/>
        <v>0</v>
      </c>
      <c r="M35" s="33">
        <f t="shared" si="14"/>
        <v>0</v>
      </c>
      <c r="N35" s="30">
        <f t="shared" si="15"/>
        <v>0</v>
      </c>
    </row>
    <row r="36" spans="1:14" hidden="1" x14ac:dyDescent="0.2">
      <c r="A36" s="36"/>
      <c r="B36" s="73"/>
      <c r="C36" s="38"/>
      <c r="D36" s="39"/>
      <c r="E36" s="74"/>
      <c r="F36" s="75"/>
      <c r="G36" s="74"/>
      <c r="H36" s="42"/>
      <c r="I36" s="74"/>
      <c r="J36" s="75"/>
      <c r="K36" s="74"/>
      <c r="L36" s="42"/>
      <c r="M36" s="43"/>
      <c r="N36" s="44">
        <f>SUM(N27:N35)-MIN(N27:N35)</f>
        <v>0</v>
      </c>
    </row>
    <row r="37" spans="1:14" x14ac:dyDescent="0.2">
      <c r="A37" s="46"/>
      <c r="B37" s="47"/>
      <c r="C37" s="48"/>
      <c r="D37" s="49"/>
      <c r="E37" s="76"/>
      <c r="F37" s="77"/>
      <c r="G37" s="76"/>
      <c r="H37" s="28">
        <f>IF(MAX(E37:G37)&lt;0,0,MAX(E37:G37))</f>
        <v>0</v>
      </c>
      <c r="I37" s="76"/>
      <c r="J37" s="77"/>
      <c r="K37" s="76"/>
      <c r="L37" s="28">
        <f>IF(MAX(I37:K37)&lt;0,0,MAX(I37:K37))</f>
        <v>0</v>
      </c>
      <c r="M37" s="29">
        <f>SUM(H37,L37)</f>
        <v>0</v>
      </c>
      <c r="N37" s="30">
        <f>IF(ISNUMBER(A37), (IF(175.508&lt; A37,M37, TRUNC(10^(0.75194503*((LOG((A37/175.508)/LOG(10))*(LOG((A37/175.508)/LOG(10)))))),4)*M37)), 0)</f>
        <v>0</v>
      </c>
    </row>
    <row r="38" spans="1:14" x14ac:dyDescent="0.2">
      <c r="A38" s="22"/>
      <c r="B38" s="23"/>
      <c r="C38" s="24"/>
      <c r="D38" s="25"/>
      <c r="E38" s="70"/>
      <c r="F38" s="71"/>
      <c r="G38" s="70"/>
      <c r="H38" s="32">
        <f>IF(MAX(E38:G38)&lt;0,0,MAX(E38:G38))</f>
        <v>0</v>
      </c>
      <c r="I38" s="70"/>
      <c r="J38" s="71"/>
      <c r="K38" s="70"/>
      <c r="L38" s="32">
        <f>IF(MAX(I38:K38)&lt;0,0,MAX(I38:K38))</f>
        <v>0</v>
      </c>
      <c r="M38" s="33">
        <f>SUM(H38,L38)</f>
        <v>0</v>
      </c>
      <c r="N38" s="30">
        <f>IF(ISNUMBER(A38), (IF(175.508&lt; A38,M38, TRUNC(10^(0.75194503*((LOG((A38/175.508)/LOG(10))*(LOG((A38/175.508)/LOG(10)))))),4)*M38)), 0)</f>
        <v>0</v>
      </c>
    </row>
    <row r="39" spans="1:14" x14ac:dyDescent="0.2">
      <c r="A39" s="22"/>
      <c r="B39" s="23"/>
      <c r="C39" s="24"/>
      <c r="D39" s="72"/>
      <c r="E39" s="70"/>
      <c r="F39" s="71"/>
      <c r="G39" s="70"/>
      <c r="H39" s="32">
        <f>IF(MAX(E39:G39)&lt;0,0,MAX(E39:G39))</f>
        <v>0</v>
      </c>
      <c r="I39" s="70"/>
      <c r="J39" s="71"/>
      <c r="K39" s="70"/>
      <c r="L39" s="32">
        <f>IF(MAX(I39:K39)&lt;0,0,MAX(I39:K39))</f>
        <v>0</v>
      </c>
      <c r="M39" s="33">
        <f>SUM(H39,L39)</f>
        <v>0</v>
      </c>
      <c r="N39" s="30">
        <f>IF(ISNUMBER(A39), (IF(175.508&lt; A39,M39, TRUNC(10^(0.75194503*((LOG((A39/175.508)/LOG(10))*(LOG((A39/175.508)/LOG(10)))))),4)*M39)), 0)</f>
        <v>0</v>
      </c>
    </row>
    <row r="40" spans="1:14" x14ac:dyDescent="0.2">
      <c r="A40" s="22"/>
      <c r="B40" s="23"/>
      <c r="C40" s="24"/>
      <c r="D40" s="25"/>
      <c r="E40" s="70"/>
      <c r="F40" s="71"/>
      <c r="G40" s="70"/>
      <c r="H40" s="32">
        <f>IF(MAX(E40:G40)&lt;0,0,MAX(E40:G40))</f>
        <v>0</v>
      </c>
      <c r="I40" s="70"/>
      <c r="J40" s="71"/>
      <c r="K40" s="70"/>
      <c r="L40" s="32">
        <f>IF(MAX(I40:K40)&lt;0,0,MAX(I40:K40))</f>
        <v>0</v>
      </c>
      <c r="M40" s="33">
        <f>SUM(H40,L40)</f>
        <v>0</v>
      </c>
      <c r="N40" s="30">
        <f>IF(ISNUMBER(A40), (IF(175.508&lt; A40,M40, TRUNC(10^(0.75194503*((LOG((A40/175.508)/LOG(10))*(LOG((A40/175.508)/LOG(10)))))),4)*M40)), 0)</f>
        <v>0</v>
      </c>
    </row>
    <row r="41" spans="1:14" x14ac:dyDescent="0.2">
      <c r="A41" s="22"/>
      <c r="B41" s="23"/>
      <c r="C41" s="24"/>
      <c r="D41" s="25"/>
      <c r="E41" s="70"/>
      <c r="F41" s="71"/>
      <c r="G41" s="70"/>
      <c r="H41" s="32">
        <f>IF(MAX(E41:G41)&lt;0,0,MAX(E41:G41))</f>
        <v>0</v>
      </c>
      <c r="I41" s="70"/>
      <c r="J41" s="71"/>
      <c r="K41" s="70"/>
      <c r="L41" s="32">
        <f>IF(MAX(I41:K41)&lt;0,0,MAX(I41:K41))</f>
        <v>0</v>
      </c>
      <c r="M41" s="33">
        <f>SUM(H41,L41)</f>
        <v>0</v>
      </c>
      <c r="N41" s="30">
        <f>IF(ISNUMBER(A41), (IF(175.508&lt; A41,M41, TRUNC(10^(0.75194503*((LOG((A41/175.508)/LOG(10))*(LOG((A41/175.508)/LOG(10)))))),4)*M41)), 0)</f>
        <v>0</v>
      </c>
    </row>
    <row r="42" spans="1:14" x14ac:dyDescent="0.2">
      <c r="A42" s="36"/>
      <c r="B42" s="73"/>
      <c r="C42" s="38"/>
      <c r="D42" s="39"/>
      <c r="E42" s="74"/>
      <c r="F42" s="75"/>
      <c r="G42" s="74"/>
      <c r="H42" s="42"/>
      <c r="I42" s="74"/>
      <c r="J42" s="75"/>
      <c r="K42" s="74"/>
      <c r="L42" s="42"/>
      <c r="M42" s="43"/>
      <c r="N42" s="44">
        <f>SUM(N37:N41)-MIN(N37:N41)</f>
        <v>0</v>
      </c>
    </row>
    <row r="43" spans="1:14" x14ac:dyDescent="0.2">
      <c r="A43" s="46"/>
      <c r="B43" s="47"/>
      <c r="C43" s="48"/>
      <c r="D43" s="49"/>
      <c r="E43" s="76"/>
      <c r="F43" s="77"/>
      <c r="G43" s="76"/>
      <c r="H43" s="28">
        <f t="shared" ref="H43:H48" si="16">IF(MAX(E43:G43)&lt;0,0,MAX(E43:G43))</f>
        <v>0</v>
      </c>
      <c r="I43" s="76"/>
      <c r="J43" s="77"/>
      <c r="K43" s="76"/>
      <c r="L43" s="28">
        <f t="shared" ref="L43:L48" si="17">IF(MAX(I43:K43)&lt;0,0,MAX(I43:K43))</f>
        <v>0</v>
      </c>
      <c r="M43" s="29">
        <f t="shared" ref="M43:M48" si="18">SUM(H43,L43)</f>
        <v>0</v>
      </c>
      <c r="N43" s="30">
        <f t="shared" ref="N43:N48" si="19">IF(ISNUMBER(A43), (IF(175.508&lt; A43,M43, TRUNC(10^(0.75194503*((LOG((A43/175.508)/LOG(10))*(LOG((A43/175.508)/LOG(10)))))),4)*M43)), 0)</f>
        <v>0</v>
      </c>
    </row>
    <row r="44" spans="1:14" x14ac:dyDescent="0.2">
      <c r="A44" s="22"/>
      <c r="B44" s="23"/>
      <c r="C44" s="24"/>
      <c r="D44" s="25"/>
      <c r="E44" s="70"/>
      <c r="F44" s="71"/>
      <c r="G44" s="70"/>
      <c r="H44" s="32">
        <f t="shared" si="16"/>
        <v>0</v>
      </c>
      <c r="I44" s="70"/>
      <c r="J44" s="71"/>
      <c r="K44" s="70"/>
      <c r="L44" s="32">
        <f t="shared" si="17"/>
        <v>0</v>
      </c>
      <c r="M44" s="33">
        <f t="shared" si="18"/>
        <v>0</v>
      </c>
      <c r="N44" s="30">
        <f t="shared" si="19"/>
        <v>0</v>
      </c>
    </row>
    <row r="45" spans="1:14" x14ac:dyDescent="0.2">
      <c r="A45" s="22"/>
      <c r="B45" s="23"/>
      <c r="C45" s="24"/>
      <c r="D45" s="72"/>
      <c r="E45" s="70"/>
      <c r="F45" s="71"/>
      <c r="G45" s="70"/>
      <c r="H45" s="32">
        <f t="shared" si="16"/>
        <v>0</v>
      </c>
      <c r="I45" s="70"/>
      <c r="J45" s="71"/>
      <c r="K45" s="70"/>
      <c r="L45" s="32">
        <f t="shared" si="17"/>
        <v>0</v>
      </c>
      <c r="M45" s="33">
        <f t="shared" si="18"/>
        <v>0</v>
      </c>
      <c r="N45" s="30">
        <f t="shared" si="19"/>
        <v>0</v>
      </c>
    </row>
    <row r="46" spans="1:14" x14ac:dyDescent="0.2">
      <c r="A46" s="22"/>
      <c r="B46" s="23"/>
      <c r="C46" s="24"/>
      <c r="D46" s="25"/>
      <c r="E46" s="70"/>
      <c r="F46" s="71"/>
      <c r="G46" s="70"/>
      <c r="H46" s="32">
        <f t="shared" si="16"/>
        <v>0</v>
      </c>
      <c r="I46" s="70"/>
      <c r="J46" s="71"/>
      <c r="K46" s="70"/>
      <c r="L46" s="32">
        <f t="shared" si="17"/>
        <v>0</v>
      </c>
      <c r="M46" s="33">
        <f t="shared" si="18"/>
        <v>0</v>
      </c>
      <c r="N46" s="30">
        <f t="shared" si="19"/>
        <v>0</v>
      </c>
    </row>
    <row r="47" spans="1:14" x14ac:dyDescent="0.2">
      <c r="A47" s="22"/>
      <c r="B47" s="23"/>
      <c r="C47" s="24"/>
      <c r="D47" s="72"/>
      <c r="E47" s="70"/>
      <c r="F47" s="71"/>
      <c r="G47" s="70"/>
      <c r="H47" s="32">
        <f t="shared" si="16"/>
        <v>0</v>
      </c>
      <c r="I47" s="70"/>
      <c r="J47" s="71"/>
      <c r="K47" s="70"/>
      <c r="L47" s="32">
        <f t="shared" si="17"/>
        <v>0</v>
      </c>
      <c r="M47" s="33">
        <f t="shared" si="18"/>
        <v>0</v>
      </c>
      <c r="N47" s="30">
        <f t="shared" si="19"/>
        <v>0</v>
      </c>
    </row>
    <row r="48" spans="1:14" x14ac:dyDescent="0.2">
      <c r="A48" s="22"/>
      <c r="B48" s="23"/>
      <c r="C48" s="24"/>
      <c r="D48" s="25"/>
      <c r="E48" s="70"/>
      <c r="F48" s="71"/>
      <c r="G48" s="70"/>
      <c r="H48" s="32">
        <f t="shared" si="16"/>
        <v>0</v>
      </c>
      <c r="I48" s="70"/>
      <c r="J48" s="71"/>
      <c r="K48" s="70"/>
      <c r="L48" s="32">
        <f t="shared" si="17"/>
        <v>0</v>
      </c>
      <c r="M48" s="33">
        <f t="shared" si="18"/>
        <v>0</v>
      </c>
      <c r="N48" s="30">
        <f t="shared" si="19"/>
        <v>0</v>
      </c>
    </row>
    <row r="49" spans="1:14" x14ac:dyDescent="0.2">
      <c r="A49" s="36"/>
      <c r="B49" s="73"/>
      <c r="C49" s="38"/>
      <c r="D49" s="39"/>
      <c r="E49" s="74"/>
      <c r="F49" s="75"/>
      <c r="G49" s="74"/>
      <c r="H49" s="42"/>
      <c r="I49" s="74"/>
      <c r="J49" s="75"/>
      <c r="K49" s="74"/>
      <c r="L49" s="42"/>
      <c r="M49" s="43"/>
      <c r="N49" s="44">
        <f>SUM(N43:N48)-MIN(N43:N48)</f>
        <v>0</v>
      </c>
    </row>
  </sheetData>
  <mergeCells count="6">
    <mergeCell ref="A1:N1"/>
    <mergeCell ref="A2:B2"/>
    <mergeCell ref="C2:K2"/>
    <mergeCell ref="L2:N2"/>
    <mergeCell ref="E4:H4"/>
    <mergeCell ref="I4:L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zoomScaleNormal="100" workbookViewId="0">
      <selection activeCell="C5" sqref="C5"/>
    </sheetView>
  </sheetViews>
  <sheetFormatPr defaultColWidth="8.7109375" defaultRowHeight="12.75" x14ac:dyDescent="0.2"/>
  <cols>
    <col min="2" max="2" width="19.140625" customWidth="1"/>
  </cols>
  <sheetData>
    <row r="1" spans="1:15" x14ac:dyDescent="0.2">
      <c r="A1" s="8" t="s">
        <v>104</v>
      </c>
      <c r="B1" s="8"/>
      <c r="C1" s="4" t="s">
        <v>105</v>
      </c>
      <c r="D1" s="4"/>
      <c r="E1" s="4"/>
      <c r="F1" s="4"/>
      <c r="G1" s="4"/>
      <c r="H1" s="4"/>
      <c r="I1" s="4"/>
      <c r="J1" s="4"/>
      <c r="K1" s="4"/>
      <c r="L1" s="7" t="s">
        <v>106</v>
      </c>
      <c r="M1" s="7"/>
      <c r="N1" s="7"/>
      <c r="O1" s="78"/>
    </row>
    <row r="2" spans="1:15" x14ac:dyDescent="0.2">
      <c r="O2" s="78"/>
    </row>
    <row r="3" spans="1:15" x14ac:dyDescent="0.2">
      <c r="A3" s="65" t="s">
        <v>3</v>
      </c>
      <c r="B3" s="66" t="s">
        <v>4</v>
      </c>
      <c r="C3" s="65" t="s">
        <v>5</v>
      </c>
      <c r="D3" s="67" t="s">
        <v>6</v>
      </c>
      <c r="E3" s="6" t="s">
        <v>7</v>
      </c>
      <c r="F3" s="6"/>
      <c r="G3" s="6"/>
      <c r="H3" s="6"/>
      <c r="I3" s="6" t="s">
        <v>8</v>
      </c>
      <c r="J3" s="6"/>
      <c r="K3" s="6"/>
      <c r="L3" s="6"/>
      <c r="M3" s="68" t="s">
        <v>9</v>
      </c>
      <c r="N3" s="66" t="s">
        <v>10</v>
      </c>
      <c r="O3" s="78"/>
    </row>
    <row r="4" spans="1:15" x14ac:dyDescent="0.2">
      <c r="A4" s="15"/>
      <c r="B4" s="16"/>
      <c r="C4" s="17" t="s">
        <v>107</v>
      </c>
      <c r="D4" s="16"/>
      <c r="E4" s="69" t="s">
        <v>11</v>
      </c>
      <c r="F4" s="12" t="s">
        <v>12</v>
      </c>
      <c r="G4" s="18" t="s">
        <v>13</v>
      </c>
      <c r="H4" s="12" t="s">
        <v>14</v>
      </c>
      <c r="I4" s="18" t="s">
        <v>11</v>
      </c>
      <c r="J4" s="12" t="s">
        <v>12</v>
      </c>
      <c r="K4" s="18" t="s">
        <v>13</v>
      </c>
      <c r="L4" s="12" t="s">
        <v>14</v>
      </c>
      <c r="M4" s="19"/>
      <c r="N4" s="16"/>
      <c r="O4" s="78"/>
    </row>
    <row r="5" spans="1:15" x14ac:dyDescent="0.2">
      <c r="A5" s="46"/>
      <c r="B5" s="47"/>
      <c r="C5" s="48"/>
      <c r="D5" s="49"/>
      <c r="E5" s="79">
        <v>25</v>
      </c>
      <c r="F5" s="80">
        <v>27</v>
      </c>
      <c r="G5" s="79">
        <v>30</v>
      </c>
      <c r="H5" s="28">
        <f>IF(MAX(E5:G5)&lt;0,0,MAX(E5:G5))</f>
        <v>30</v>
      </c>
      <c r="I5" s="79">
        <v>32</v>
      </c>
      <c r="J5" s="80">
        <v>35</v>
      </c>
      <c r="K5" s="79">
        <v>-40</v>
      </c>
      <c r="L5" s="28">
        <f>IF(MAX(I5:K5)&lt;0,0,MAX(I5:K5))</f>
        <v>35</v>
      </c>
      <c r="M5" s="29">
        <f>SUM(H5,L5)</f>
        <v>65</v>
      </c>
      <c r="N5" s="30">
        <f>IF(ISNUMBER(A5), (IF(153.655&lt; A5,M5, TRUNC(10^(0.783497476*((LOG((A5/153.655)/LOG(10))*(LOG((A5/153.655)/LOG(10)))))),4)*M5)), 0)</f>
        <v>0</v>
      </c>
      <c r="O5">
        <v>103</v>
      </c>
    </row>
    <row r="6" spans="1:15" x14ac:dyDescent="0.2">
      <c r="A6" s="22"/>
      <c r="B6" s="23"/>
      <c r="C6" s="24"/>
      <c r="D6" s="25"/>
      <c r="E6" s="81">
        <v>-40</v>
      </c>
      <c r="F6" s="82">
        <v>-42</v>
      </c>
      <c r="G6" s="81">
        <v>42</v>
      </c>
      <c r="H6" s="32">
        <f>IF(MAX(E6:G6)&lt;0,0,MAX(E6:G6))</f>
        <v>42</v>
      </c>
      <c r="I6" s="81">
        <v>55</v>
      </c>
      <c r="J6" s="82">
        <v>-58</v>
      </c>
      <c r="K6" s="81">
        <v>58</v>
      </c>
      <c r="L6" s="32">
        <f>IF(MAX(I6:K6)&lt;0,0,MAX(I6:K6))</f>
        <v>58</v>
      </c>
      <c r="M6" s="33">
        <f>SUM(H6,L6)</f>
        <v>100</v>
      </c>
      <c r="N6" s="30">
        <f>IF(ISNUMBER(A6), (IF(153.655&lt; A6,M6, TRUNC(10^(0.783497476*((LOG((A6/153.655)/LOG(10))*(LOG((A6/153.655)/LOG(10)))))),4)*M6)), 0)</f>
        <v>0</v>
      </c>
    </row>
    <row r="7" spans="1:15" x14ac:dyDescent="0.2">
      <c r="A7" s="22"/>
      <c r="B7" s="23"/>
      <c r="C7" s="24"/>
      <c r="D7" s="72"/>
      <c r="E7" s="81"/>
      <c r="F7" s="82"/>
      <c r="G7" s="81"/>
      <c r="H7" s="32">
        <f>IF(MAX(E7:G7)&lt;0,0,MAX(E7:G7))</f>
        <v>0</v>
      </c>
      <c r="I7" s="81"/>
      <c r="J7" s="82"/>
      <c r="K7" s="81"/>
      <c r="L7" s="32">
        <f>IF(MAX(I7:K7)&lt;0,0,MAX(I7:K7))</f>
        <v>0</v>
      </c>
      <c r="M7" s="33">
        <f>SUM(H7,L7)</f>
        <v>0</v>
      </c>
      <c r="N7" s="30">
        <f>IF(ISNUMBER(A7), (IF(153.655&lt; A7,M7, TRUNC(10^(0.783497476*((LOG((A7/153.655)/LOG(10))*(LOG((A7/153.655)/LOG(10)))))),4)*M7)), 0)</f>
        <v>0</v>
      </c>
      <c r="O7" s="78"/>
    </row>
    <row r="8" spans="1:15" x14ac:dyDescent="0.2">
      <c r="A8" s="22"/>
      <c r="B8" s="23"/>
      <c r="C8" s="24"/>
      <c r="D8" s="25"/>
      <c r="E8" s="81"/>
      <c r="F8" s="82"/>
      <c r="G8" s="81"/>
      <c r="H8" s="32">
        <f>IF(MAX(E8:G8)&lt;0,0,MAX(E8:G8))</f>
        <v>0</v>
      </c>
      <c r="I8" s="81"/>
      <c r="J8" s="82"/>
      <c r="K8" s="81"/>
      <c r="L8" s="32">
        <f>IF(MAX(I8:K8)&lt;0,0,MAX(I8:K8))</f>
        <v>0</v>
      </c>
      <c r="M8" s="33">
        <f>SUM(H8,L8)</f>
        <v>0</v>
      </c>
      <c r="N8" s="30">
        <f>IF(ISNUMBER(A8), (IF(153.655&lt; A8,M8, TRUNC(10^(0.783497476*((LOG((A8/153.655)/LOG(10))*(LOG((A8/153.655)/LOG(10)))))),4)*M8)), 0)</f>
        <v>0</v>
      </c>
      <c r="O8" s="78"/>
    </row>
    <row r="9" spans="1:15" x14ac:dyDescent="0.2">
      <c r="A9" s="83"/>
      <c r="B9" s="84"/>
      <c r="C9" s="85"/>
      <c r="D9" s="86"/>
      <c r="E9" s="87"/>
      <c r="F9" s="88"/>
      <c r="G9" s="87"/>
      <c r="H9" s="89"/>
      <c r="I9" s="87"/>
      <c r="J9" s="88"/>
      <c r="K9" s="87"/>
      <c r="L9" s="89"/>
      <c r="M9" s="90"/>
      <c r="N9" s="91">
        <f>SUM(N5:N7)-MIN(N5:N7)</f>
        <v>0</v>
      </c>
      <c r="O9" s="78"/>
    </row>
    <row r="10" spans="1:15" x14ac:dyDescent="0.2">
      <c r="A10" s="46"/>
      <c r="B10" s="47"/>
      <c r="C10" s="48"/>
      <c r="D10" s="49"/>
      <c r="E10" s="79"/>
      <c r="F10" s="80"/>
      <c r="G10" s="79"/>
      <c r="H10" s="28">
        <f>IF(MAX(E10:G10)&lt;0,0,MAX(E10:G10))</f>
        <v>0</v>
      </c>
      <c r="I10" s="79"/>
      <c r="J10" s="80"/>
      <c r="K10" s="79"/>
      <c r="L10" s="28">
        <f>IF(MAX(I10:K10)&lt;0,0,MAX(I10:K10))</f>
        <v>0</v>
      </c>
      <c r="M10" s="29">
        <f>SUM(H10,L10)</f>
        <v>0</v>
      </c>
      <c r="N10" s="30">
        <f>IF(ISNUMBER(A10), (IF(153.655&lt; A10,M10, TRUNC(10^(0.783497476*((LOG((A10/153.655)/LOG(10))*(LOG((A10/153.655)/LOG(10)))))),4)*M10)), 0)</f>
        <v>0</v>
      </c>
    </row>
    <row r="11" spans="1:15" x14ac:dyDescent="0.2">
      <c r="A11" s="22"/>
      <c r="B11" s="23"/>
      <c r="C11" s="24"/>
      <c r="D11" s="25"/>
      <c r="E11" s="81"/>
      <c r="F11" s="82"/>
      <c r="G11" s="81"/>
      <c r="H11" s="32">
        <f>IF(MAX(E11:G11)&lt;0,0,MAX(E11:G11))</f>
        <v>0</v>
      </c>
      <c r="I11" s="81"/>
      <c r="J11" s="82"/>
      <c r="K11" s="81"/>
      <c r="L11" s="32">
        <f>IF(MAX(I11:K11)&lt;0,0,MAX(I11:K11))</f>
        <v>0</v>
      </c>
      <c r="M11" s="33">
        <f>SUM(H11,L11)</f>
        <v>0</v>
      </c>
      <c r="N11" s="30">
        <f>IF(ISNUMBER(A11), (IF(153.655&lt; A11,M11, TRUNC(10^(0.783497476*((LOG((A11/153.655)/LOG(10))*(LOG((A11/153.655)/LOG(10)))))),4)*M11)), 0)</f>
        <v>0</v>
      </c>
    </row>
    <row r="12" spans="1:15" x14ac:dyDescent="0.2">
      <c r="A12" s="22"/>
      <c r="B12" s="23"/>
      <c r="C12" s="24"/>
      <c r="D12" s="72"/>
      <c r="E12" s="81"/>
      <c r="F12" s="82"/>
      <c r="G12" s="81"/>
      <c r="H12" s="32">
        <f>IF(MAX(E12:G12)&lt;0,0,MAX(E12:G12))</f>
        <v>0</v>
      </c>
      <c r="I12" s="81"/>
      <c r="J12" s="82"/>
      <c r="K12" s="81"/>
      <c r="L12" s="32">
        <f>IF(MAX(I12:K12)&lt;0,0,MAX(I12:K12))</f>
        <v>0</v>
      </c>
      <c r="M12" s="33">
        <f>SUM(H12,L12)</f>
        <v>0</v>
      </c>
      <c r="N12" s="30">
        <f>IF(ISNUMBER(A12), (IF(153.655&lt; A12,M12, TRUNC(10^(0.783497476*((LOG((A12/153.655)/LOG(10))*(LOG((A12/153.655)/LOG(10)))))),4)*M12)), 0)</f>
        <v>0</v>
      </c>
      <c r="O12" s="78"/>
    </row>
    <row r="13" spans="1:15" x14ac:dyDescent="0.2">
      <c r="A13" s="22"/>
      <c r="B13" s="23"/>
      <c r="C13" s="24"/>
      <c r="D13" s="25"/>
      <c r="E13" s="81"/>
      <c r="F13" s="82"/>
      <c r="G13" s="81"/>
      <c r="H13" s="32">
        <f>IF(MAX(E13:G13)&lt;0,0,MAX(E13:G13))</f>
        <v>0</v>
      </c>
      <c r="I13" s="81"/>
      <c r="J13" s="82"/>
      <c r="K13" s="81"/>
      <c r="L13" s="32">
        <f>IF(MAX(I13:K13)&lt;0,0,MAX(I13:K13))</f>
        <v>0</v>
      </c>
      <c r="M13" s="33">
        <f>SUM(H13,L13)</f>
        <v>0</v>
      </c>
      <c r="N13" s="30">
        <f>IF(ISNUMBER(A13), (IF(153.655&lt; A13,M13, TRUNC(10^(0.783497476*((LOG((A13/153.655)/LOG(10))*(LOG((A13/153.655)/LOG(10)))))),4)*M13)), 0)</f>
        <v>0</v>
      </c>
      <c r="O13" s="78"/>
    </row>
    <row r="14" spans="1:15" x14ac:dyDescent="0.2">
      <c r="A14" s="83"/>
      <c r="B14" s="84"/>
      <c r="C14" s="85"/>
      <c r="D14" s="86"/>
      <c r="E14" s="87"/>
      <c r="F14" s="88"/>
      <c r="G14" s="87"/>
      <c r="H14" s="89"/>
      <c r="I14" s="87"/>
      <c r="J14" s="88"/>
      <c r="K14" s="87"/>
      <c r="L14" s="89"/>
      <c r="M14" s="90"/>
      <c r="N14" s="91">
        <f>SUM(N10:N12)-MIN(N10:N12)</f>
        <v>0</v>
      </c>
      <c r="O14" s="78"/>
    </row>
    <row r="15" spans="1:15" x14ac:dyDescent="0.2">
      <c r="A15" s="46"/>
      <c r="B15" s="47"/>
      <c r="C15" s="48"/>
      <c r="D15" s="49"/>
      <c r="E15" s="79"/>
      <c r="F15" s="80"/>
      <c r="G15" s="79"/>
      <c r="H15" s="28">
        <f>IF(MAX(E15:G15)&lt;0,0,MAX(E15:G15))</f>
        <v>0</v>
      </c>
      <c r="I15" s="79"/>
      <c r="J15" s="80"/>
      <c r="K15" s="79"/>
      <c r="L15" s="28">
        <f>IF(MAX(I15:K15)&lt;0,0,MAX(I15:K15))</f>
        <v>0</v>
      </c>
      <c r="M15" s="29">
        <f>SUM(H15,L15)</f>
        <v>0</v>
      </c>
      <c r="N15" s="30">
        <f>IF(ISNUMBER(A15), (IF(153.655&lt; A15,M15, TRUNC(10^(0.783497476*((LOG((A15/153.655)/LOG(10))*(LOG((A15/153.655)/LOG(10)))))),4)*M15)), 0)</f>
        <v>0</v>
      </c>
    </row>
    <row r="16" spans="1:15" x14ac:dyDescent="0.2">
      <c r="A16" s="22"/>
      <c r="B16" s="23"/>
      <c r="C16" s="24"/>
      <c r="D16" s="25"/>
      <c r="E16" s="81"/>
      <c r="F16" s="82"/>
      <c r="G16" s="81"/>
      <c r="H16" s="32">
        <f>IF(MAX(E16:G16)&lt;0,0,MAX(E16:G16))</f>
        <v>0</v>
      </c>
      <c r="I16" s="81"/>
      <c r="J16" s="82"/>
      <c r="K16" s="81"/>
      <c r="L16" s="32">
        <f>IF(MAX(I16:K16)&lt;0,0,MAX(I16:K16))</f>
        <v>0</v>
      </c>
      <c r="M16" s="33">
        <f>SUM(H16,L16)</f>
        <v>0</v>
      </c>
      <c r="N16" s="30">
        <f>IF(ISNUMBER(A16), (IF(153.655&lt; A16,M16, TRUNC(10^(0.783497476*((LOG((A16/153.655)/LOG(10))*(LOG((A16/153.655)/LOG(10)))))),4)*M16)), 0)</f>
        <v>0</v>
      </c>
    </row>
    <row r="17" spans="1:15" x14ac:dyDescent="0.2">
      <c r="A17" s="22"/>
      <c r="B17" s="23"/>
      <c r="C17" s="24"/>
      <c r="D17" s="72"/>
      <c r="E17" s="81"/>
      <c r="F17" s="82"/>
      <c r="G17" s="81"/>
      <c r="H17" s="32">
        <f>IF(MAX(E17:G17)&lt;0,0,MAX(E17:G17))</f>
        <v>0</v>
      </c>
      <c r="I17" s="81"/>
      <c r="J17" s="82"/>
      <c r="K17" s="81"/>
      <c r="L17" s="32">
        <f>IF(MAX(I17:K17)&lt;0,0,MAX(I17:K17))</f>
        <v>0</v>
      </c>
      <c r="M17" s="33">
        <f>SUM(H17,L17)</f>
        <v>0</v>
      </c>
      <c r="N17" s="30">
        <f>IF(ISNUMBER(A17), (IF(153.655&lt; A17,M17, TRUNC(10^(0.783497476*((LOG((A17/153.655)/LOG(10))*(LOG((A17/153.655)/LOG(10)))))),4)*M17)), 0)</f>
        <v>0</v>
      </c>
      <c r="O17" s="78"/>
    </row>
    <row r="18" spans="1:15" x14ac:dyDescent="0.2">
      <c r="A18" s="22"/>
      <c r="B18" s="23"/>
      <c r="C18" s="24"/>
      <c r="D18" s="25"/>
      <c r="E18" s="81"/>
      <c r="F18" s="82"/>
      <c r="G18" s="81"/>
      <c r="H18" s="32">
        <f>IF(MAX(E18:G18)&lt;0,0,MAX(E18:G18))</f>
        <v>0</v>
      </c>
      <c r="I18" s="81"/>
      <c r="J18" s="82"/>
      <c r="K18" s="81"/>
      <c r="L18" s="32">
        <f>IF(MAX(I18:K18)&lt;0,0,MAX(I18:K18))</f>
        <v>0</v>
      </c>
      <c r="M18" s="33">
        <f>SUM(H18,L18)</f>
        <v>0</v>
      </c>
      <c r="N18" s="30">
        <f>IF(ISNUMBER(A18), (IF(153.655&lt; A18,M18, TRUNC(10^(0.783497476*((LOG((A18/153.655)/LOG(10))*(LOG((A18/153.655)/LOG(10)))))),4)*M18)), 0)</f>
        <v>0</v>
      </c>
      <c r="O18" s="78"/>
    </row>
    <row r="19" spans="1:15" x14ac:dyDescent="0.2">
      <c r="A19" s="83"/>
      <c r="B19" s="84"/>
      <c r="C19" s="85"/>
      <c r="D19" s="86"/>
      <c r="E19" s="87"/>
      <c r="F19" s="88"/>
      <c r="G19" s="87"/>
      <c r="H19" s="89"/>
      <c r="I19" s="87"/>
      <c r="J19" s="88"/>
      <c r="K19" s="87"/>
      <c r="L19" s="89"/>
      <c r="M19" s="90"/>
      <c r="N19" s="91">
        <f>SUM(N15:N17)-MIN(N15:N17)</f>
        <v>0</v>
      </c>
      <c r="O19" s="78"/>
    </row>
    <row r="20" spans="1:15" x14ac:dyDescent="0.2">
      <c r="A20" s="46"/>
      <c r="B20" s="47"/>
      <c r="C20" s="48"/>
      <c r="D20" s="49"/>
      <c r="E20" s="79"/>
      <c r="F20" s="80"/>
      <c r="G20" s="79"/>
      <c r="H20" s="28">
        <f>IF(MAX(E20:G20)&lt;0,0,MAX(E20:G20))</f>
        <v>0</v>
      </c>
      <c r="I20" s="79"/>
      <c r="J20" s="80"/>
      <c r="K20" s="79"/>
      <c r="L20" s="28">
        <f>IF(MAX(I20:K20)&lt;0,0,MAX(I20:K20))</f>
        <v>0</v>
      </c>
      <c r="M20" s="29">
        <f>SUM(H20,L20)</f>
        <v>0</v>
      </c>
      <c r="N20" s="30">
        <f>IF(ISNUMBER(A20), (IF(153.655&lt; A20,M20, TRUNC(10^(0.783497476*((LOG((A20/153.655)/LOG(10))*(LOG((A20/153.655)/LOG(10)))))),4)*M20)), 0)</f>
        <v>0</v>
      </c>
    </row>
    <row r="21" spans="1:15" x14ac:dyDescent="0.2">
      <c r="A21" s="22"/>
      <c r="B21" s="23"/>
      <c r="C21" s="24"/>
      <c r="D21" s="25"/>
      <c r="E21" s="81"/>
      <c r="F21" s="82"/>
      <c r="G21" s="81"/>
      <c r="H21" s="32">
        <f>IF(MAX(E21:G21)&lt;0,0,MAX(E21:G21))</f>
        <v>0</v>
      </c>
      <c r="I21" s="81"/>
      <c r="J21" s="82"/>
      <c r="K21" s="81"/>
      <c r="L21" s="32">
        <f>IF(MAX(I21:K21)&lt;0,0,MAX(I21:K21))</f>
        <v>0</v>
      </c>
      <c r="M21" s="33">
        <f>SUM(H21,L21)</f>
        <v>0</v>
      </c>
      <c r="N21" s="30">
        <f>IF(ISNUMBER(A21), (IF(153.655&lt; A21,M21, TRUNC(10^(0.783497476*((LOG((A21/153.655)/LOG(10))*(LOG((A21/153.655)/LOG(10)))))),4)*M21)), 0)</f>
        <v>0</v>
      </c>
    </row>
    <row r="22" spans="1:15" x14ac:dyDescent="0.2">
      <c r="A22" s="22"/>
      <c r="B22" s="23"/>
      <c r="C22" s="24"/>
      <c r="D22" s="72"/>
      <c r="E22" s="81"/>
      <c r="F22" s="82"/>
      <c r="G22" s="81"/>
      <c r="H22" s="32">
        <f>IF(MAX(E22:G22)&lt;0,0,MAX(E22:G22))</f>
        <v>0</v>
      </c>
      <c r="I22" s="81"/>
      <c r="J22" s="82"/>
      <c r="K22" s="81"/>
      <c r="L22" s="32">
        <f>IF(MAX(I22:K22)&lt;0,0,MAX(I22:K22))</f>
        <v>0</v>
      </c>
      <c r="M22" s="33">
        <f>SUM(H22,L22)</f>
        <v>0</v>
      </c>
      <c r="N22" s="30">
        <f>IF(ISNUMBER(A22), (IF(153.655&lt; A22,M22, TRUNC(10^(0.783497476*((LOG((A22/153.655)/LOG(10))*(LOG((A22/153.655)/LOG(10)))))),4)*M22)), 0)</f>
        <v>0</v>
      </c>
      <c r="O22" s="78"/>
    </row>
    <row r="23" spans="1:15" x14ac:dyDescent="0.2">
      <c r="A23" s="22"/>
      <c r="B23" s="23"/>
      <c r="C23" s="24"/>
      <c r="D23" s="25"/>
      <c r="E23" s="81"/>
      <c r="F23" s="82"/>
      <c r="G23" s="81"/>
      <c r="H23" s="32">
        <f>IF(MAX(E23:G23)&lt;0,0,MAX(E23:G23))</f>
        <v>0</v>
      </c>
      <c r="I23" s="81"/>
      <c r="J23" s="82"/>
      <c r="K23" s="81"/>
      <c r="L23" s="32">
        <f>IF(MAX(I23:K23)&lt;0,0,MAX(I23:K23))</f>
        <v>0</v>
      </c>
      <c r="M23" s="33">
        <f>SUM(H23,L23)</f>
        <v>0</v>
      </c>
      <c r="N23" s="30">
        <f>IF(ISNUMBER(A23), (IF(153.655&lt; A23,M23, TRUNC(10^(0.783497476*((LOG((A23/153.655)/LOG(10))*(LOG((A23/153.655)/LOG(10)))))),4)*M23)), 0)</f>
        <v>0</v>
      </c>
      <c r="O23" s="78"/>
    </row>
    <row r="24" spans="1:15" x14ac:dyDescent="0.2">
      <c r="A24" s="83"/>
      <c r="B24" s="84"/>
      <c r="C24" s="85"/>
      <c r="D24" s="86"/>
      <c r="E24" s="87"/>
      <c r="F24" s="88"/>
      <c r="G24" s="87"/>
      <c r="H24" s="89"/>
      <c r="I24" s="87"/>
      <c r="J24" s="88"/>
      <c r="K24" s="87"/>
      <c r="L24" s="89"/>
      <c r="M24" s="90"/>
      <c r="N24" s="91">
        <f>SUM(N20:N22)-MIN(N20:N22)</f>
        <v>0</v>
      </c>
      <c r="O24" s="78"/>
    </row>
    <row r="25" spans="1:15" x14ac:dyDescent="0.2">
      <c r="A25" s="46"/>
      <c r="B25" s="47"/>
      <c r="C25" s="48"/>
      <c r="D25" s="49"/>
      <c r="E25" s="79"/>
      <c r="F25" s="80"/>
      <c r="G25" s="79"/>
      <c r="H25" s="28">
        <f>IF(MAX(E25:G25)&lt;0,0,MAX(E25:G25))</f>
        <v>0</v>
      </c>
      <c r="I25" s="79"/>
      <c r="J25" s="80"/>
      <c r="K25" s="79"/>
      <c r="L25" s="28">
        <f>IF(MAX(I25:K25)&lt;0,0,MAX(I25:K25))</f>
        <v>0</v>
      </c>
      <c r="M25" s="29">
        <f>SUM(H25,L25)</f>
        <v>0</v>
      </c>
      <c r="N25" s="30">
        <f>IF(ISNUMBER(A25), (IF(153.655&lt; A25,M25, TRUNC(10^(0.783497476*((LOG((A25/153.655)/LOG(10))*(LOG((A25/153.655)/LOG(10)))))),4)*M25)), 0)</f>
        <v>0</v>
      </c>
    </row>
    <row r="26" spans="1:15" x14ac:dyDescent="0.2">
      <c r="A26" s="22"/>
      <c r="B26" s="23"/>
      <c r="C26" s="24"/>
      <c r="D26" s="25"/>
      <c r="E26" s="81"/>
      <c r="F26" s="82"/>
      <c r="G26" s="81"/>
      <c r="H26" s="32">
        <f>IF(MAX(E26:G26)&lt;0,0,MAX(E26:G26))</f>
        <v>0</v>
      </c>
      <c r="I26" s="81"/>
      <c r="J26" s="82"/>
      <c r="K26" s="81"/>
      <c r="L26" s="32">
        <f>IF(MAX(I26:K26)&lt;0,0,MAX(I26:K26))</f>
        <v>0</v>
      </c>
      <c r="M26" s="33">
        <f>SUM(H26,L26)</f>
        <v>0</v>
      </c>
      <c r="N26" s="30">
        <f>IF(ISNUMBER(A26), (IF(153.655&lt; A26,M26, TRUNC(10^(0.783497476*((LOG((A26/153.655)/LOG(10))*(LOG((A26/153.655)/LOG(10)))))),4)*M26)), 0)</f>
        <v>0</v>
      </c>
    </row>
    <row r="27" spans="1:15" x14ac:dyDescent="0.2">
      <c r="A27" s="22"/>
      <c r="B27" s="23"/>
      <c r="C27" s="24"/>
      <c r="D27" s="72"/>
      <c r="E27" s="81"/>
      <c r="F27" s="82"/>
      <c r="G27" s="81"/>
      <c r="H27" s="32">
        <f>IF(MAX(E27:G27)&lt;0,0,MAX(E27:G27))</f>
        <v>0</v>
      </c>
      <c r="I27" s="81"/>
      <c r="J27" s="82"/>
      <c r="K27" s="81"/>
      <c r="L27" s="32">
        <f>IF(MAX(I27:K27)&lt;0,0,MAX(I27:K27))</f>
        <v>0</v>
      </c>
      <c r="M27" s="33">
        <f>SUM(H27,L27)</f>
        <v>0</v>
      </c>
      <c r="N27" s="30">
        <f>IF(ISNUMBER(A27), (IF(153.655&lt; A27,M27, TRUNC(10^(0.783497476*((LOG((A27/153.655)/LOG(10))*(LOG((A27/153.655)/LOG(10)))))),4)*M27)), 0)</f>
        <v>0</v>
      </c>
      <c r="O27" s="78"/>
    </row>
    <row r="28" spans="1:15" x14ac:dyDescent="0.2">
      <c r="A28" s="22"/>
      <c r="B28" s="23"/>
      <c r="C28" s="24"/>
      <c r="D28" s="25"/>
      <c r="E28" s="81"/>
      <c r="F28" s="82"/>
      <c r="G28" s="81"/>
      <c r="H28" s="32">
        <f>IF(MAX(E28:G28)&lt;0,0,MAX(E28:G28))</f>
        <v>0</v>
      </c>
      <c r="I28" s="81"/>
      <c r="J28" s="82"/>
      <c r="K28" s="81"/>
      <c r="L28" s="32">
        <f>IF(MAX(I28:K28)&lt;0,0,MAX(I28:K28))</f>
        <v>0</v>
      </c>
      <c r="M28" s="33">
        <f>SUM(H28,L28)</f>
        <v>0</v>
      </c>
      <c r="N28" s="30">
        <f>IF(ISNUMBER(A28), (IF(153.655&lt; A28,M28, TRUNC(10^(0.783497476*((LOG((A28/153.655)/LOG(10))*(LOG((A28/153.655)/LOG(10)))))),4)*M28)), 0)</f>
        <v>0</v>
      </c>
      <c r="O28" s="78"/>
    </row>
    <row r="29" spans="1:15" x14ac:dyDescent="0.2">
      <c r="A29" s="83"/>
      <c r="B29" s="84"/>
      <c r="C29" s="85"/>
      <c r="D29" s="86"/>
      <c r="E29" s="87"/>
      <c r="F29" s="88"/>
      <c r="G29" s="87"/>
      <c r="H29" s="89"/>
      <c r="I29" s="87"/>
      <c r="J29" s="88"/>
      <c r="K29" s="87"/>
      <c r="L29" s="89"/>
      <c r="M29" s="90"/>
      <c r="N29" s="91">
        <f>SUM(N25:N27)-MIN(N25:N27)</f>
        <v>0</v>
      </c>
      <c r="O29" s="78"/>
    </row>
    <row r="30" spans="1:15" x14ac:dyDescent="0.2">
      <c r="A30" s="46"/>
      <c r="B30" s="47"/>
      <c r="C30" s="48"/>
      <c r="D30" s="49"/>
      <c r="E30" s="79"/>
      <c r="F30" s="80"/>
      <c r="G30" s="79"/>
      <c r="H30" s="28">
        <f>IF(MAX(E30:G30)&lt;0,0,MAX(E30:G30))</f>
        <v>0</v>
      </c>
      <c r="I30" s="79"/>
      <c r="J30" s="80"/>
      <c r="K30" s="79"/>
      <c r="L30" s="28">
        <f>IF(MAX(I30:K30)&lt;0,0,MAX(I30:K30))</f>
        <v>0</v>
      </c>
      <c r="M30" s="29">
        <f>SUM(H30,L30)</f>
        <v>0</v>
      </c>
      <c r="N30" s="30">
        <f>IF(ISNUMBER(A30), (IF(153.655&lt; A30,M30, TRUNC(10^(0.783497476*((LOG((A30/153.655)/LOG(10))*(LOG((A30/153.655)/LOG(10)))))),4)*M30)), 0)</f>
        <v>0</v>
      </c>
    </row>
    <row r="31" spans="1:15" x14ac:dyDescent="0.2">
      <c r="A31" s="22"/>
      <c r="B31" s="23"/>
      <c r="C31" s="24"/>
      <c r="D31" s="25"/>
      <c r="E31" s="81"/>
      <c r="F31" s="82"/>
      <c r="G31" s="81"/>
      <c r="H31" s="32">
        <f>IF(MAX(E31:G31)&lt;0,0,MAX(E31:G31))</f>
        <v>0</v>
      </c>
      <c r="I31" s="81"/>
      <c r="J31" s="82"/>
      <c r="K31" s="81"/>
      <c r="L31" s="32">
        <f>IF(MAX(I31:K31)&lt;0,0,MAX(I31:K31))</f>
        <v>0</v>
      </c>
      <c r="M31" s="33">
        <f>SUM(H31,L31)</f>
        <v>0</v>
      </c>
      <c r="N31" s="30">
        <f>IF(ISNUMBER(A31), (IF(153.655&lt; A31,M31, TRUNC(10^(0.783497476*((LOG((A31/153.655)/LOG(10))*(LOG((A31/153.655)/LOG(10)))))),4)*M31)), 0)</f>
        <v>0</v>
      </c>
    </row>
    <row r="32" spans="1:15" x14ac:dyDescent="0.2">
      <c r="A32" s="22"/>
      <c r="B32" s="23"/>
      <c r="C32" s="24"/>
      <c r="D32" s="72"/>
      <c r="E32" s="81"/>
      <c r="F32" s="82"/>
      <c r="G32" s="81"/>
      <c r="H32" s="32">
        <f>IF(MAX(E32:G32)&lt;0,0,MAX(E32:G32))</f>
        <v>0</v>
      </c>
      <c r="I32" s="81"/>
      <c r="J32" s="82"/>
      <c r="K32" s="81"/>
      <c r="L32" s="32">
        <f>IF(MAX(I32:K32)&lt;0,0,MAX(I32:K32))</f>
        <v>0</v>
      </c>
      <c r="M32" s="33">
        <f>SUM(H32,L32)</f>
        <v>0</v>
      </c>
      <c r="N32" s="30">
        <f>IF(ISNUMBER(A32), (IF(153.655&lt; A32,M32, TRUNC(10^(0.783497476*((LOG((A32/153.655)/LOG(10))*(LOG((A32/153.655)/LOG(10)))))),4)*M32)), 0)</f>
        <v>0</v>
      </c>
      <c r="O32" s="78"/>
    </row>
    <row r="33" spans="1:15" x14ac:dyDescent="0.2">
      <c r="A33" s="22"/>
      <c r="B33" s="23"/>
      <c r="C33" s="24"/>
      <c r="D33" s="25"/>
      <c r="E33" s="81"/>
      <c r="F33" s="82"/>
      <c r="G33" s="81"/>
      <c r="H33" s="32">
        <f>IF(MAX(E33:G33)&lt;0,0,MAX(E33:G33))</f>
        <v>0</v>
      </c>
      <c r="I33" s="81"/>
      <c r="J33" s="82"/>
      <c r="K33" s="81"/>
      <c r="L33" s="32">
        <f>IF(MAX(I33:K33)&lt;0,0,MAX(I33:K33))</f>
        <v>0</v>
      </c>
      <c r="M33" s="33">
        <f>SUM(H33,L33)</f>
        <v>0</v>
      </c>
      <c r="N33" s="30">
        <f>IF(ISNUMBER(A33), (IF(153.655&lt; A33,M33, TRUNC(10^(0.783497476*((LOG((A33/153.655)/LOG(10))*(LOG((A33/153.655)/LOG(10)))))),4)*M33)), 0)</f>
        <v>0</v>
      </c>
      <c r="O33" s="78"/>
    </row>
    <row r="34" spans="1:15" x14ac:dyDescent="0.2">
      <c r="A34" s="83"/>
      <c r="B34" s="84"/>
      <c r="C34" s="85"/>
      <c r="D34" s="86"/>
      <c r="E34" s="87"/>
      <c r="F34" s="88"/>
      <c r="G34" s="87"/>
      <c r="H34" s="89"/>
      <c r="I34" s="87"/>
      <c r="J34" s="88"/>
      <c r="K34" s="87"/>
      <c r="L34" s="89"/>
      <c r="M34" s="90"/>
      <c r="N34" s="91">
        <f>SUM(N30:N32)-MIN(N30:N32)</f>
        <v>0</v>
      </c>
      <c r="O34" s="78"/>
    </row>
    <row r="35" spans="1:15" x14ac:dyDescent="0.2">
      <c r="O35" s="78"/>
    </row>
    <row r="36" spans="1:15" x14ac:dyDescent="0.2">
      <c r="A36" s="3" t="s">
        <v>108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78"/>
    </row>
    <row r="37" spans="1:15" x14ac:dyDescent="0.2">
      <c r="A37" s="2" t="s">
        <v>109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8"/>
    </row>
    <row r="38" spans="1:15" x14ac:dyDescent="0.2">
      <c r="A38" s="1" t="s">
        <v>110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78"/>
    </row>
  </sheetData>
  <mergeCells count="8">
    <mergeCell ref="A36:N36"/>
    <mergeCell ref="A37:N37"/>
    <mergeCell ref="A38:N38"/>
    <mergeCell ref="A1:B1"/>
    <mergeCell ref="C1:K1"/>
    <mergeCell ref="L1:N1"/>
    <mergeCell ref="E3:H3"/>
    <mergeCell ref="I3:L3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Muži</vt:lpstr>
      <vt:lpstr>Silvestr muži</vt:lpstr>
      <vt:lpstr>List2</vt:lpstr>
      <vt:lpstr>List1</vt:lpstr>
      <vt:lpstr>Muži!_FiltrDatabaze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dc:description/>
  <cp:lastModifiedBy>Admin</cp:lastModifiedBy>
  <cp:revision>10</cp:revision>
  <dcterms:created xsi:type="dcterms:W3CDTF">2017-01-22T21:04:49Z</dcterms:created>
  <dcterms:modified xsi:type="dcterms:W3CDTF">2022-03-19T18:25:34Z</dcterms:modified>
  <dc:language>cs-CZ</dc:language>
</cp:coreProperties>
</file>